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олное благоустр - 41,13" sheetId="1" r:id="rId1"/>
    <sheet name="неблагоустр. с ХВ - 13,37" sheetId="8" r:id="rId2"/>
    <sheet name="неп.  без подвала - 13,29" sheetId="7" r:id="rId3"/>
    <sheet name="неблагоустр. - 12,77" sheetId="10" r:id="rId4"/>
    <sheet name="неп. без подвала и ХВ - 12,70" sheetId="6" r:id="rId5"/>
    <sheet name="неп. без подвала Предив - 12,72" sheetId="14" r:id="rId6"/>
    <sheet name="неп. Предивинск - 12,24" sheetId="12" r:id="rId7"/>
    <sheet name="неблагоустр Бартат - 12,34" sheetId="13" r:id="rId8"/>
  </sheets>
  <calcPr calcId="144525"/>
</workbook>
</file>

<file path=xl/calcChain.xml><?xml version="1.0" encoding="utf-8"?>
<calcChain xmlns="http://schemas.openxmlformats.org/spreadsheetml/2006/main">
  <c r="E45" i="12" l="1"/>
  <c r="D39" i="12"/>
  <c r="E51" i="1"/>
  <c r="D46" i="1"/>
  <c r="E46" i="14" l="1"/>
  <c r="C4" i="14"/>
  <c r="D39" i="14" s="1"/>
  <c r="C4" i="7"/>
  <c r="D19" i="14"/>
  <c r="E46" i="13"/>
  <c r="D10" i="13"/>
  <c r="C4" i="13"/>
  <c r="D45" i="13" s="1"/>
  <c r="D8" i="1"/>
  <c r="D10" i="1"/>
  <c r="D11" i="1"/>
  <c r="D13" i="1"/>
  <c r="D15" i="1"/>
  <c r="D17" i="1"/>
  <c r="D19" i="1"/>
  <c r="D21" i="1"/>
  <c r="D23" i="1"/>
  <c r="D25" i="1"/>
  <c r="D26" i="1"/>
  <c r="D28" i="1"/>
  <c r="D30" i="1"/>
  <c r="D31" i="1"/>
  <c r="D33" i="1"/>
  <c r="D34" i="1"/>
  <c r="D35" i="1"/>
  <c r="D36" i="1"/>
  <c r="D38" i="1"/>
  <c r="D40" i="1"/>
  <c r="D41" i="1"/>
  <c r="D42" i="1"/>
  <c r="D31" i="14" l="1"/>
  <c r="D40" i="14"/>
  <c r="D41" i="14"/>
  <c r="D9" i="14"/>
  <c r="D46" i="14"/>
  <c r="D43" i="14"/>
  <c r="D11" i="14"/>
  <c r="D24" i="14"/>
  <c r="D33" i="14"/>
  <c r="D45" i="14"/>
  <c r="D17" i="14"/>
  <c r="D29" i="14"/>
  <c r="D34" i="14"/>
  <c r="D13" i="14"/>
  <c r="D21" i="14"/>
  <c r="D26" i="14"/>
  <c r="D32" i="14"/>
  <c r="D36" i="14"/>
  <c r="D8" i="14"/>
  <c r="D15" i="14"/>
  <c r="D23" i="14"/>
  <c r="D28" i="14"/>
  <c r="D38" i="14"/>
  <c r="D8" i="13"/>
  <c r="D41" i="13"/>
  <c r="D31" i="13"/>
  <c r="D17" i="13"/>
  <c r="D25" i="13"/>
  <c r="D39" i="13"/>
  <c r="D19" i="13"/>
  <c r="D46" i="13"/>
  <c r="D32" i="13"/>
  <c r="D40" i="13"/>
  <c r="D11" i="13"/>
  <c r="D21" i="13"/>
  <c r="D28" i="13"/>
  <c r="D33" i="13"/>
  <c r="D43" i="13"/>
  <c r="D13" i="13"/>
  <c r="D29" i="13"/>
  <c r="D34" i="13"/>
  <c r="D15" i="13"/>
  <c r="D23" i="13"/>
  <c r="D26" i="13"/>
  <c r="D36" i="13"/>
  <c r="D38" i="13"/>
  <c r="D44" i="12"/>
  <c r="D42" i="12"/>
  <c r="D40" i="12"/>
  <c r="D38" i="12"/>
  <c r="D37" i="12"/>
  <c r="D35" i="12"/>
  <c r="D33" i="12"/>
  <c r="D32" i="12"/>
  <c r="D30" i="12"/>
  <c r="D28" i="12"/>
  <c r="D27" i="12"/>
  <c r="D25" i="12"/>
  <c r="D23" i="12"/>
  <c r="D21" i="12"/>
  <c r="D19" i="12"/>
  <c r="D17" i="12"/>
  <c r="D15" i="12"/>
  <c r="D13" i="12"/>
  <c r="D11" i="12"/>
  <c r="D10" i="12"/>
  <c r="D8" i="12"/>
  <c r="D31" i="12" l="1"/>
  <c r="D45" i="12"/>
  <c r="D23" i="10"/>
  <c r="D35" i="10"/>
  <c r="D38" i="10"/>
  <c r="D41" i="8"/>
  <c r="D38" i="8"/>
  <c r="D23" i="8"/>
  <c r="D38" i="7"/>
  <c r="D41" i="7"/>
  <c r="D35" i="6"/>
  <c r="D39" i="6"/>
  <c r="D44" i="1"/>
  <c r="D43" i="10" l="1"/>
  <c r="D41" i="10"/>
  <c r="D39" i="10"/>
  <c r="D37" i="10"/>
  <c r="D36" i="10"/>
  <c r="D33" i="10"/>
  <c r="D31" i="10"/>
  <c r="D30" i="10"/>
  <c r="D28" i="10"/>
  <c r="D26" i="10"/>
  <c r="D25" i="10"/>
  <c r="D21" i="10"/>
  <c r="D19" i="10"/>
  <c r="D17" i="10"/>
  <c r="D15" i="10"/>
  <c r="D13" i="10"/>
  <c r="D11" i="10"/>
  <c r="D9" i="10"/>
  <c r="D8" i="10"/>
  <c r="D46" i="8"/>
  <c r="D44" i="8"/>
  <c r="D42" i="8"/>
  <c r="D40" i="8"/>
  <c r="D39" i="8"/>
  <c r="D36" i="8"/>
  <c r="D34" i="8"/>
  <c r="D33" i="8"/>
  <c r="D32" i="8"/>
  <c r="D31" i="8"/>
  <c r="D29" i="8"/>
  <c r="D28" i="8"/>
  <c r="D26" i="8"/>
  <c r="D21" i="8"/>
  <c r="D19" i="8"/>
  <c r="D17" i="8"/>
  <c r="D15" i="8"/>
  <c r="D13" i="8"/>
  <c r="D11" i="8"/>
  <c r="D9" i="8"/>
  <c r="D8" i="8"/>
  <c r="D46" i="7"/>
  <c r="D44" i="7"/>
  <c r="D42" i="7"/>
  <c r="D40" i="7"/>
  <c r="D39" i="7"/>
  <c r="D36" i="7"/>
  <c r="D34" i="7"/>
  <c r="D33" i="7"/>
  <c r="D31" i="7"/>
  <c r="D29" i="7"/>
  <c r="D28" i="7"/>
  <c r="D26" i="7"/>
  <c r="D24" i="7"/>
  <c r="D21" i="7"/>
  <c r="D19" i="7"/>
  <c r="D17" i="7"/>
  <c r="D15" i="7"/>
  <c r="D13" i="7"/>
  <c r="D11" i="7"/>
  <c r="D9" i="7"/>
  <c r="D8" i="7"/>
  <c r="D29" i="10" l="1"/>
  <c r="E44" i="10"/>
  <c r="D23" i="7"/>
  <c r="E47" i="7"/>
  <c r="E47" i="8"/>
  <c r="D47" i="8" s="1"/>
  <c r="D25" i="8"/>
  <c r="D32" i="7"/>
  <c r="D43" i="6"/>
  <c r="D41" i="6"/>
  <c r="D38" i="6"/>
  <c r="D37" i="6"/>
  <c r="D36" i="6"/>
  <c r="D33" i="6"/>
  <c r="D31" i="6"/>
  <c r="D30" i="6"/>
  <c r="D28" i="6"/>
  <c r="D26" i="6"/>
  <c r="D25" i="6"/>
  <c r="D23" i="6"/>
  <c r="D21" i="6"/>
  <c r="D19" i="6"/>
  <c r="D17" i="6"/>
  <c r="D15" i="6"/>
  <c r="D13" i="6"/>
  <c r="D11" i="6"/>
  <c r="D9" i="6"/>
  <c r="D8" i="6"/>
  <c r="D50" i="1"/>
  <c r="D48" i="1"/>
  <c r="D43" i="1"/>
  <c r="D44" i="10" l="1"/>
  <c r="D47" i="7"/>
  <c r="D29" i="6"/>
  <c r="E44" i="6"/>
  <c r="D44" i="6" l="1"/>
  <c r="D51" i="1"/>
</calcChain>
</file>

<file path=xl/sharedStrings.xml><?xml version="1.0" encoding="utf-8"?>
<sst xmlns="http://schemas.openxmlformats.org/spreadsheetml/2006/main" count="637" uniqueCount="141">
  <si>
    <t>ПЕРЕЧЕНЬ</t>
  </si>
  <si>
    <t>№п.п</t>
  </si>
  <si>
    <t>Наименование работ и услуг</t>
  </si>
  <si>
    <t xml:space="preserve">                            Периодичность</t>
  </si>
  <si>
    <t>2 раза в год</t>
  </si>
  <si>
    <t xml:space="preserve">2. Работы, выполняемые в целях надлежащего содержания кровли. </t>
  </si>
  <si>
    <t>1 раз в год</t>
  </si>
  <si>
    <t>Осмотр и при необходимости очистка кровли и водоотводящих устройств от наледи</t>
  </si>
  <si>
    <t>В период таяния снега</t>
  </si>
  <si>
    <t>3. Работы, выполняемые в целях надлежащего содержания оконных и дверных заполнений помещений, относящихся к общему имуществу.</t>
  </si>
  <si>
    <t>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</t>
  </si>
  <si>
    <t>1 раз в месяц в отопит. период, при нарушении в отопительный период — незамедлительный ремонт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</si>
  <si>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устройств, при выявлении нарушений — принятие мер по их устранению.</t>
  </si>
  <si>
    <t>1 раза в год</t>
  </si>
  <si>
    <t>5. Работы, выполняемые в целях надлежащего содержания лестниц.</t>
  </si>
  <si>
    <t>6. Работы, выполняемые в целях надлежащего содержания перегородок.</t>
  </si>
  <si>
    <t>Выявление зыбкости, выпучивания, наличие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трубопроводов. При выявлении нарушений — принятие мер к их устранению.</t>
  </si>
  <si>
    <t>1 раз в год.</t>
  </si>
  <si>
    <t>7. Работы, выполняемые для надлежащего содержания перекрытий и покрытий.</t>
  </si>
  <si>
    <t>Выявление нарушений условия эксплуатации, несанкционированных изменений конструктивного решения, выявление прогибов, трещин и колебания. При выявлении нарушения — принятие мер по их устранению.</t>
  </si>
  <si>
    <t>8. Работы, выполняемые в целях надлежащего содержания внутренней отделки мест общего пользования.</t>
  </si>
  <si>
    <t>Проверка состояния внутренней отделки.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— устранение выявленных нарушений.</t>
  </si>
  <si>
    <t>В отопительный период осмотр 1 раз в 10 дней, в другое время 1 раз в месяц, при поломке незамедлительно</t>
  </si>
  <si>
    <t>Мытье окон</t>
  </si>
  <si>
    <t>Проведение дератизации и дезинсекции помещений, входящих в состав общего имущества</t>
  </si>
  <si>
    <t>2 раз в год</t>
  </si>
  <si>
    <t>96 раз в холодный период,</t>
  </si>
  <si>
    <t>72 раза в летний период</t>
  </si>
  <si>
    <t>Очистка от мусора урн, установленных возле подъездов</t>
  </si>
  <si>
    <t xml:space="preserve"> 3 раза в неделю</t>
  </si>
  <si>
    <t>Скашивание травы на газоне</t>
  </si>
  <si>
    <t>Обеспечение устранения аварий на СО, горячего и холодного водоснабжения, отведения сточных вод ( водоотведения), электроснабжения.</t>
  </si>
  <si>
    <t>В соот-вии с прил.1 к Правилам предоставления коммунальных услуг собственникам, утвержденных Постановлением Правительства РФ от 06.05.2011 № 354.</t>
  </si>
  <si>
    <t>Управление МКД</t>
  </si>
  <si>
    <t>В течении года</t>
  </si>
  <si>
    <t>ИТОГО:</t>
  </si>
  <si>
    <t>Годовая плата    (рублей)</t>
  </si>
  <si>
    <t>Стоимость на 1м2 общей площади (руб. в месяц)</t>
  </si>
  <si>
    <t>Выявление деформации и повреждений в несущих конструкциях, надежности крепления ограждений, выбоин и сколов в ступенях. При выявлении нарушений — принятие мер по их устранению.</t>
  </si>
  <si>
    <t>Контроль герметичности трубопроводов и соединительных элементов, восстановление работоспособности ( ремонт, замена)</t>
  </si>
  <si>
    <t>Испытания на прочность и плотность (гидравлические испытания) систем отопления, промывка и регулировка СО</t>
  </si>
  <si>
    <t>Сухая и влажная уборка тамбуров, коридоров, лестничных площадок и маршей, пандусов</t>
  </si>
  <si>
    <t xml:space="preserve">Сухая уборка  — 247 раз в год. Мытье лестничных площадок и маршей — 24 раза в год </t>
  </si>
  <si>
    <t>Влажная протирка стен, перил лестниц, чердачных лестниц, полотен дверей, обметание пыли на потолках, подоконников, отопительных приборов</t>
  </si>
  <si>
    <t>1. Работы выполняемые в зданиях с подвалами</t>
  </si>
  <si>
    <t>9. Общие работы, выполняемые для надлежащего содержания системы водоснабжения (холодного и горячего) и отведения сточных вод ( водоотведения).</t>
  </si>
  <si>
    <t>10. Работы, выполняемые в целях надлежащего содержания системы теплоснабжения.</t>
  </si>
  <si>
    <t>11. Работы, выполняемые в целях надлежащего содержания электрооборудования.</t>
  </si>
  <si>
    <t>12 . Работы по содержанию помещений, входящих в состав общего имущества.</t>
  </si>
  <si>
    <t>13. Работы по содержанию придомовой территории.</t>
  </si>
  <si>
    <t>14. Обеспечение устранения аварий.</t>
  </si>
  <si>
    <t>15. Управление МКД.</t>
  </si>
  <si>
    <t>Общая  площадь (м2)</t>
  </si>
  <si>
    <t>1 раз в 6 месяцев и по жалобам на протекание - устранение незамедлительно</t>
  </si>
  <si>
    <t>Осмотр — 1 раз в месяц . Устранение засоров- в течении суток.</t>
  </si>
  <si>
    <t>Проведение технического осмотра с оформлением акта готовности; обслуживание и ремонт силовых и осветительных установок, внутридомовых эл.сетей, очистка клемм и соединений в групповых щитках и распределительных шкафах, устранение незначительных неисправностей электротехнических устройств.</t>
  </si>
  <si>
    <t>1 раз в год при подготовке здания к эксплуатации в осенне-зимний период;, устранение неисправностей осветительного оборудования 1 сутки, неисправность эл.проводки, оборудования — 6 часов</t>
  </si>
  <si>
    <t xml:space="preserve">Уборка крыльца, площадки перед домом в подъезд, придомовой территории </t>
  </si>
  <si>
    <t>Проверка заземления оболочки электрокабеля, замеры сопротивления изоляции проводов общих внутридомовых сетей электроснабжения, укрепление электропроводки</t>
  </si>
  <si>
    <t>1 раз в год при подготовке здания к эксплуатации в осенне-зимний период;а также в течение года по результатам осмотра и предписаниям заказчика</t>
  </si>
  <si>
    <t>Проверка кровли на отсутствие протечек.При выявлении нарушений — принятие мер к их устранению.</t>
  </si>
  <si>
    <t xml:space="preserve">1. Работы, выполняемые в целях надлежащего содержания кровли. </t>
  </si>
  <si>
    <t>2. Работы, выполняемые в целях надлежащего содержания оконных и дверных заполнений помещений, относящихся к общему имуществу.</t>
  </si>
  <si>
    <t>3.Работы, выполняемые в целях надлежащего содержания стен и фасада.</t>
  </si>
  <si>
    <t>4. Работы, выполняемые в целях надлежащего содержания лестниц.</t>
  </si>
  <si>
    <t>5. Работы, выполняемые в целях надлежащего содержания перегородок.</t>
  </si>
  <si>
    <t>6. Работы, выполняемые для надлежащего содержания перекрытий и покрытий.</t>
  </si>
  <si>
    <t>7. Работы, выполняемые в целях надлежащего содержания внутренней отделки мест общего пользования.</t>
  </si>
  <si>
    <t>8. Общие работы, выполняемые для надлежащего содержания системы водоснабжения (холодного и горячего) и отведения сточных вод ( водоотведения).</t>
  </si>
  <si>
    <t>9. Работы, выполняемые в целях надлежащего содержания системы теплоснабжения.</t>
  </si>
  <si>
    <t>10. Работы, выполняемые в целях надлежащего содержания электрооборудования.</t>
  </si>
  <si>
    <t>11 . Работы по содержанию помещений, входящих в состав общего имущества.</t>
  </si>
  <si>
    <t>12. Работы по содержанию придомовой территории.</t>
  </si>
  <si>
    <t>13. Обеспечение устранения аварий.</t>
  </si>
  <si>
    <t>14. Управление МКД.</t>
  </si>
  <si>
    <t>3. Работы, выполняемые в целях надлежащего содержания стен и фасада.</t>
  </si>
  <si>
    <t>9. Работы, выполняемые в целях надлежащего содержания электрооборудования.</t>
  </si>
  <si>
    <t>10 . Работы по содержанию помещений, входящих в состав общего имущества.</t>
  </si>
  <si>
    <t>11. Работы по содержанию придомовой территории.</t>
  </si>
  <si>
    <t>12. Обеспечение устранения аварий.</t>
  </si>
  <si>
    <t>13. Управление МКД.</t>
  </si>
  <si>
    <t>Обеспечение устранения аварий на СО, холодного водоснабжения, отведения сточных вод ( водоотведения), электроснабжения.</t>
  </si>
  <si>
    <t>Подметание свежевыпавшего снега, сдвигание свежевыпавшего снега в дни сильных снегопадов</t>
  </si>
  <si>
    <t>1 раз в сутки</t>
  </si>
  <si>
    <t>Удаление наледи</t>
  </si>
  <si>
    <t>при образовании</t>
  </si>
  <si>
    <t xml:space="preserve">Удаление наледи </t>
  </si>
  <si>
    <t xml:space="preserve">Удаление наледи наледи </t>
  </si>
  <si>
    <t>Содержание контейнеров и контейнерных площадок</t>
  </si>
  <si>
    <t>1 раз в 10 дней</t>
  </si>
  <si>
    <t>по мере необходимости</t>
  </si>
  <si>
    <t>по необходимости</t>
  </si>
  <si>
    <t>4. Работы, выполняемые в целях надлежащего содержания стен и фасада.</t>
  </si>
  <si>
    <t>9. Общие работы, выполняемые для надлежащего содержания системы водоснабжения (холодного ) и отведения сточных вод ( водоотведения).</t>
  </si>
  <si>
    <t>8. Работы, выполняемые в целях надлежащего содержания сисnемы отопления</t>
  </si>
  <si>
    <t>1 раз в год при подготовке здания к эксплуатации в осенне-зимний период</t>
  </si>
  <si>
    <t>Обеспечение устранения аварий на СО,  электроснабжения.</t>
  </si>
  <si>
    <t>4</t>
  </si>
  <si>
    <t>5</t>
  </si>
  <si>
    <t>7</t>
  </si>
  <si>
    <t>9</t>
  </si>
  <si>
    <t>10</t>
  </si>
  <si>
    <t>11</t>
  </si>
  <si>
    <t>12</t>
  </si>
  <si>
    <t>Содержание и ремонт системы дымоудаления печного отопления в местах общего пользования</t>
  </si>
  <si>
    <r>
      <t xml:space="preserve">   </t>
    </r>
    <r>
      <rPr>
        <b/>
        <sz val="10"/>
        <color theme="1"/>
        <rFont val="Times New Roman"/>
        <family val="1"/>
        <charset val="204"/>
      </rPr>
      <t>по адресам:  пгт.Большая Мурта,</t>
    </r>
    <r>
      <rPr>
        <b/>
        <u/>
        <sz val="10"/>
        <color theme="1"/>
        <rFont val="Times New Roman"/>
        <family val="1"/>
        <charset val="204"/>
      </rPr>
      <t xml:space="preserve"> ул.Кирова, д.26, ул.Комсомольская, д.1, д.3, д.5, д.6,  д.7, д.30, ул.Кооперативная, д.23, ул.Чапаева, д.34</t>
    </r>
  </si>
  <si>
    <r>
      <t xml:space="preserve">   </t>
    </r>
    <r>
      <rPr>
        <b/>
        <sz val="10"/>
        <color theme="1"/>
        <rFont val="Times New Roman"/>
        <family val="1"/>
        <charset val="204"/>
      </rPr>
      <t>по адресу:  пгт.Большая Мурта,</t>
    </r>
    <r>
      <rPr>
        <b/>
        <u/>
        <sz val="10"/>
        <color theme="1"/>
        <rFont val="Times New Roman"/>
        <family val="1"/>
        <charset val="204"/>
      </rPr>
      <t xml:space="preserve"> ул.Школьная, д.4</t>
    </r>
  </si>
  <si>
    <t>1</t>
  </si>
  <si>
    <t>2</t>
  </si>
  <si>
    <t>3</t>
  </si>
  <si>
    <t>6</t>
  </si>
  <si>
    <t>8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</si>
  <si>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</si>
  <si>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</si>
  <si>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</si>
  <si>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</si>
  <si>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</si>
  <si>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</si>
  <si>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</si>
  <si>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</si>
  <si>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</si>
  <si>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</si>
  <si>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</si>
  <si>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</si>
  <si>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I. Работы, необходимые для надлежащего содержания несущих конструкций и ненесущих конструкций.</t>
  </si>
  <si>
    <t>Cодержание и ремонт системы дымоудаления печного отопления в местах общего пользования</t>
  </si>
  <si>
    <t>В течение года</t>
  </si>
  <si>
    <t>8. Работы, выполняемые в целях надлежащего содержания системы отопления</t>
  </si>
  <si>
    <t>Контроль состояния и восстановление исправности элементов  канализации</t>
  </si>
  <si>
    <r>
      <t xml:space="preserve">   </t>
    </r>
    <r>
      <rPr>
        <b/>
        <sz val="10"/>
        <color theme="1"/>
        <rFont val="Times New Roman"/>
        <family val="1"/>
        <charset val="204"/>
      </rPr>
      <t>по адресам:  пгт.Большая Мурта,</t>
    </r>
    <r>
      <rPr>
        <b/>
        <u/>
        <sz val="10"/>
        <color theme="1"/>
        <rFont val="Times New Roman"/>
        <family val="1"/>
        <charset val="204"/>
      </rPr>
      <t xml:space="preserve"> ул.Советская, д.76, д.78, д.80, д.82, д.84, д.86,  д.162 "А", д.162 "Б", ул.Механизаторов, д.8, д.10, ул.Партизанская, д.73 "А", ул.Мелиораторов, д.16, ул.Чапаева, д.6</t>
    </r>
  </si>
  <si>
    <r>
      <t xml:space="preserve">   </t>
    </r>
    <r>
      <rPr>
        <b/>
        <sz val="10"/>
        <color theme="1"/>
        <rFont val="Times New Roman"/>
        <family val="1"/>
        <charset val="204"/>
      </rPr>
      <t>по адресу  пгт.Большая Мурта,</t>
    </r>
    <r>
      <rPr>
        <b/>
        <u/>
        <sz val="10"/>
        <color theme="1"/>
        <rFont val="Times New Roman"/>
        <family val="1"/>
        <charset val="204"/>
      </rPr>
      <t xml:space="preserve">  ул.Советская, д.166,  д.168</t>
    </r>
  </si>
  <si>
    <t xml:space="preserve">Проверка состояния помещений подвалов, входов в подвалы и приямков, принятие мер, исключающих подтопление, захламление, загрязнение и загромождение. </t>
  </si>
  <si>
    <r>
      <t xml:space="preserve">   </t>
    </r>
    <r>
      <rPr>
        <b/>
        <sz val="10"/>
        <color theme="1"/>
        <rFont val="Times New Roman"/>
        <family val="1"/>
        <charset val="204"/>
      </rPr>
      <t xml:space="preserve">по адресам:  </t>
    </r>
    <r>
      <rPr>
        <b/>
        <u/>
        <sz val="10"/>
        <color theme="1"/>
        <rFont val="Times New Roman"/>
        <family val="1"/>
        <charset val="204"/>
      </rPr>
      <t>п. Предивинск, ул. Молокова, д.7, д.16</t>
    </r>
  </si>
  <si>
    <t>Обеспечение устранения аварий на СО, электроснабжения.</t>
  </si>
  <si>
    <r>
      <t xml:space="preserve">   </t>
    </r>
    <r>
      <rPr>
        <b/>
        <sz val="10"/>
        <color theme="1"/>
        <rFont val="Times New Roman"/>
        <family val="1"/>
        <charset val="204"/>
      </rPr>
      <t xml:space="preserve">по адресам:  </t>
    </r>
    <r>
      <rPr>
        <b/>
        <u/>
        <sz val="10"/>
        <color theme="1"/>
        <rFont val="Times New Roman"/>
        <family val="1"/>
        <charset val="204"/>
      </rPr>
      <t>с. Бартат, ул. Центральная, д.15</t>
    </r>
  </si>
  <si>
    <r>
      <t xml:space="preserve">   </t>
    </r>
    <r>
      <rPr>
        <b/>
        <sz val="10"/>
        <color theme="1"/>
        <rFont val="Times New Roman"/>
        <family val="1"/>
        <charset val="204"/>
      </rPr>
      <t>по адресам:  пгт.Большая Мурта,</t>
    </r>
    <r>
      <rPr>
        <b/>
        <u/>
        <sz val="10"/>
        <color theme="1"/>
        <rFont val="Times New Roman"/>
        <family val="1"/>
        <charset val="204"/>
      </rPr>
      <t xml:space="preserve"> ул.Кооперативная, д.25, д.27, д.29</t>
    </r>
    <r>
      <rPr>
        <b/>
        <sz val="10"/>
        <color theme="1"/>
        <rFont val="Times New Roman"/>
        <family val="1"/>
        <charset val="204"/>
      </rPr>
      <t xml:space="preserve">; </t>
    </r>
  </si>
  <si>
    <r>
      <t xml:space="preserve">   </t>
    </r>
    <r>
      <rPr>
        <b/>
        <sz val="10"/>
        <color theme="1"/>
        <rFont val="Times New Roman"/>
        <family val="1"/>
        <charset val="204"/>
      </rPr>
      <t xml:space="preserve">по адресам:  </t>
    </r>
    <r>
      <rPr>
        <b/>
        <u/>
        <sz val="10"/>
        <color theme="1"/>
        <rFont val="Times New Roman"/>
        <family val="1"/>
        <charset val="204"/>
      </rPr>
      <t>п. Предивинск, ул. Луговая, д.4, д.6</t>
    </r>
  </si>
  <si>
    <t xml:space="preserve">  работ и услуг по содержанию общего имущества многоквартирного дома </t>
  </si>
  <si>
    <t>14. Работы по обеспечению вывоза, в том числе откачки, жидких бытовых отходов</t>
  </si>
  <si>
    <t>Вывоз бытовых сточных вод из септиков, находящихся на придомовой территории</t>
  </si>
  <si>
    <t xml:space="preserve">  работ и услуг по содержанию общего имущества многоквартирных домов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</si>
</sst>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/>
    <xf numFmtId="4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6" fillId="0" borderId="0" xfId="0" applyFont="1"/>
    <xf numFmtId="0" fontId="9" fillId="0" borderId="0" xfId="0" applyFont="1" applyAlignment="1">
      <alignment horizontal="right"/>
    </xf>
    <xf numFmtId="0" fontId="7" fillId="0" borderId="0" xfId="0" applyFont="1"/>
    <xf numFmtId="165" fontId="7" fillId="0" borderId="0" xfId="0" applyNumberFormat="1" applyFont="1"/>
    <xf numFmtId="0" fontId="10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0" fillId="0" borderId="5" xfId="0" applyNumberForma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6"/>
  <sheetViews>
    <sheetView workbookViewId="0">
      <selection sqref="A1:E51"/>
    </sheetView>
  </sheetViews>
  <sheetFormatPr defaultRowHeight="15" x14ac:dyDescent="0.25"/>
  <cols>
    <col min="1" max="1" width="4.42578125" customWidth="1"/>
    <col min="2" max="2" width="34" customWidth="1"/>
    <col min="3" max="3" width="23" customWidth="1"/>
    <col min="4" max="4" width="12" customWidth="1"/>
    <col min="5" max="5" width="13.7109375" customWidth="1"/>
    <col min="6" max="6" width="10.42578125" bestFit="1" customWidth="1"/>
  </cols>
  <sheetData>
    <row r="1" spans="1:6" x14ac:dyDescent="0.25">
      <c r="A1" s="47" t="s">
        <v>0</v>
      </c>
      <c r="B1" s="47"/>
      <c r="C1" s="47"/>
      <c r="D1" s="47"/>
      <c r="E1" s="47"/>
    </row>
    <row r="2" spans="1:6" x14ac:dyDescent="0.25">
      <c r="A2" s="47" t="s">
        <v>140</v>
      </c>
      <c r="B2" s="47"/>
      <c r="C2" s="47"/>
      <c r="D2" s="47"/>
      <c r="E2" s="47"/>
    </row>
    <row r="3" spans="1:6" ht="44.45" customHeight="1" x14ac:dyDescent="0.25">
      <c r="A3" s="48" t="s">
        <v>129</v>
      </c>
      <c r="B3" s="48"/>
      <c r="C3" s="48"/>
      <c r="D3" s="48"/>
      <c r="E3" s="48"/>
    </row>
    <row r="4" spans="1:6" ht="12.6" customHeight="1" x14ac:dyDescent="0.25">
      <c r="A4" s="7"/>
      <c r="B4" s="13" t="s">
        <v>52</v>
      </c>
      <c r="C4" s="14">
        <v>9437.7999999999993</v>
      </c>
      <c r="D4" s="12"/>
      <c r="E4" s="12"/>
    </row>
    <row r="5" spans="1:6" ht="48" x14ac:dyDescent="0.25">
      <c r="A5" s="15" t="s">
        <v>1</v>
      </c>
      <c r="B5" s="15" t="s">
        <v>2</v>
      </c>
      <c r="C5" s="15" t="s">
        <v>3</v>
      </c>
      <c r="D5" s="15" t="s">
        <v>36</v>
      </c>
      <c r="E5" s="15" t="s">
        <v>37</v>
      </c>
    </row>
    <row r="6" spans="1:6" x14ac:dyDescent="0.25">
      <c r="A6" s="53" t="s">
        <v>124</v>
      </c>
      <c r="B6" s="53"/>
      <c r="C6" s="53"/>
      <c r="D6" s="53"/>
      <c r="E6" s="53"/>
    </row>
    <row r="7" spans="1:6" x14ac:dyDescent="0.25">
      <c r="A7" s="53" t="s">
        <v>44</v>
      </c>
      <c r="B7" s="53"/>
      <c r="C7" s="53"/>
      <c r="D7" s="53"/>
      <c r="E7" s="53"/>
    </row>
    <row r="8" spans="1:6" ht="48" x14ac:dyDescent="0.25">
      <c r="A8" s="16">
        <v>1</v>
      </c>
      <c r="B8" s="17" t="s">
        <v>131</v>
      </c>
      <c r="C8" s="17" t="s">
        <v>4</v>
      </c>
      <c r="D8" s="22">
        <f>E8*C4*12</f>
        <v>12910.910400000001</v>
      </c>
      <c r="E8" s="41">
        <v>0.114</v>
      </c>
      <c r="F8" s="3"/>
    </row>
    <row r="9" spans="1:6" x14ac:dyDescent="0.25">
      <c r="A9" s="43" t="s">
        <v>5</v>
      </c>
      <c r="B9" s="43"/>
      <c r="C9" s="43"/>
      <c r="D9" s="43"/>
      <c r="E9" s="43"/>
      <c r="F9" s="3"/>
    </row>
    <row r="10" spans="1:6" ht="36" x14ac:dyDescent="0.25">
      <c r="A10" s="16">
        <v>2</v>
      </c>
      <c r="B10" s="17" t="s">
        <v>60</v>
      </c>
      <c r="C10" s="17" t="s">
        <v>53</v>
      </c>
      <c r="D10" s="22">
        <f>E10*C4*12</f>
        <v>1698.8039999999996</v>
      </c>
      <c r="E10" s="41">
        <v>1.4999999999999999E-2</v>
      </c>
      <c r="F10" s="3"/>
    </row>
    <row r="11" spans="1:6" ht="36" x14ac:dyDescent="0.25">
      <c r="A11" s="16">
        <v>3</v>
      </c>
      <c r="B11" s="17" t="s">
        <v>7</v>
      </c>
      <c r="C11" s="17" t="s">
        <v>8</v>
      </c>
      <c r="D11" s="22">
        <f>E11*C4*12</f>
        <v>906.02879999999993</v>
      </c>
      <c r="E11" s="41">
        <v>8.0000000000000002E-3</v>
      </c>
      <c r="F11" s="3"/>
    </row>
    <row r="12" spans="1:6" ht="22.5" customHeight="1" x14ac:dyDescent="0.25">
      <c r="A12" s="43" t="s">
        <v>9</v>
      </c>
      <c r="B12" s="43"/>
      <c r="C12" s="43"/>
      <c r="D12" s="43"/>
      <c r="E12" s="43"/>
      <c r="F12" s="3"/>
    </row>
    <row r="13" spans="1:6" ht="84" x14ac:dyDescent="0.25">
      <c r="A13" s="16">
        <v>4</v>
      </c>
      <c r="B13" s="17" t="s">
        <v>10</v>
      </c>
      <c r="C13" s="17" t="s">
        <v>11</v>
      </c>
      <c r="D13" s="22">
        <f>E13*C4*12</f>
        <v>2151.8184000000001</v>
      </c>
      <c r="E13" s="41">
        <v>1.9E-2</v>
      </c>
      <c r="F13" s="3"/>
    </row>
    <row r="14" spans="1:6" x14ac:dyDescent="0.25">
      <c r="A14" s="43" t="s">
        <v>92</v>
      </c>
      <c r="B14" s="43"/>
      <c r="C14" s="43"/>
      <c r="D14" s="43"/>
      <c r="E14" s="43"/>
      <c r="F14" s="3"/>
    </row>
    <row r="15" spans="1:6" ht="132" x14ac:dyDescent="0.25">
      <c r="A15" s="16">
        <v>5</v>
      </c>
      <c r="B15" s="17" t="s">
        <v>12</v>
      </c>
      <c r="C15" s="17" t="s">
        <v>6</v>
      </c>
      <c r="D15" s="22">
        <f>E15*C4*12</f>
        <v>226.50719999999998</v>
      </c>
      <c r="E15" s="41">
        <v>2E-3</v>
      </c>
      <c r="F15" s="3"/>
    </row>
    <row r="16" spans="1:6" x14ac:dyDescent="0.25">
      <c r="A16" s="43" t="s">
        <v>14</v>
      </c>
      <c r="B16" s="43"/>
      <c r="C16" s="43"/>
      <c r="D16" s="43"/>
      <c r="E16" s="43"/>
      <c r="F16" s="3"/>
    </row>
    <row r="17" spans="1:6" ht="60" x14ac:dyDescent="0.25">
      <c r="A17" s="16">
        <v>6</v>
      </c>
      <c r="B17" s="17" t="s">
        <v>38</v>
      </c>
      <c r="C17" s="17" t="s">
        <v>6</v>
      </c>
      <c r="D17" s="22">
        <f>E17*C4*12</f>
        <v>226.50719999999998</v>
      </c>
      <c r="E17" s="41">
        <v>2E-3</v>
      </c>
      <c r="F17" s="3"/>
    </row>
    <row r="18" spans="1:6" x14ac:dyDescent="0.25">
      <c r="A18" s="43" t="s">
        <v>15</v>
      </c>
      <c r="B18" s="43"/>
      <c r="C18" s="43"/>
      <c r="D18" s="43"/>
      <c r="E18" s="43"/>
      <c r="F18" s="3"/>
    </row>
    <row r="19" spans="1:6" ht="120" x14ac:dyDescent="0.25">
      <c r="A19" s="16">
        <v>7</v>
      </c>
      <c r="B19" s="17" t="s">
        <v>16</v>
      </c>
      <c r="C19" s="17" t="s">
        <v>17</v>
      </c>
      <c r="D19" s="22">
        <f>E19*C4*12</f>
        <v>226.50719999999998</v>
      </c>
      <c r="E19" s="41">
        <v>2E-3</v>
      </c>
      <c r="F19" s="3"/>
    </row>
    <row r="20" spans="1:6" x14ac:dyDescent="0.25">
      <c r="A20" s="43" t="s">
        <v>18</v>
      </c>
      <c r="B20" s="43"/>
      <c r="C20" s="43"/>
      <c r="D20" s="43"/>
      <c r="E20" s="43"/>
      <c r="F20" s="3"/>
    </row>
    <row r="21" spans="1:6" ht="72" x14ac:dyDescent="0.25">
      <c r="A21" s="16">
        <v>8</v>
      </c>
      <c r="B21" s="17" t="s">
        <v>19</v>
      </c>
      <c r="C21" s="17" t="s">
        <v>17</v>
      </c>
      <c r="D21" s="22">
        <f>E21*C4*12</f>
        <v>226.50719999999998</v>
      </c>
      <c r="E21" s="41">
        <v>2E-3</v>
      </c>
      <c r="F21" s="3"/>
    </row>
    <row r="22" spans="1:6" x14ac:dyDescent="0.25">
      <c r="A22" s="43" t="s">
        <v>20</v>
      </c>
      <c r="B22" s="43"/>
      <c r="C22" s="43"/>
      <c r="D22" s="43"/>
      <c r="E22" s="43"/>
      <c r="F22" s="3"/>
    </row>
    <row r="23" spans="1:6" ht="84" x14ac:dyDescent="0.25">
      <c r="A23" s="16">
        <v>9</v>
      </c>
      <c r="B23" s="17" t="s">
        <v>21</v>
      </c>
      <c r="C23" s="17" t="s">
        <v>17</v>
      </c>
      <c r="D23" s="22">
        <f>E23*C4*12</f>
        <v>3284.3543999999997</v>
      </c>
      <c r="E23" s="41">
        <v>2.9000000000000001E-2</v>
      </c>
      <c r="F23" s="3"/>
    </row>
    <row r="24" spans="1:6" ht="24" customHeight="1" x14ac:dyDescent="0.25">
      <c r="A24" s="43" t="s">
        <v>45</v>
      </c>
      <c r="B24" s="43"/>
      <c r="C24" s="43"/>
      <c r="D24" s="43"/>
      <c r="E24" s="43"/>
      <c r="F24" s="3"/>
    </row>
    <row r="25" spans="1:6" ht="60" x14ac:dyDescent="0.25">
      <c r="A25" s="16">
        <v>10</v>
      </c>
      <c r="B25" s="17" t="s">
        <v>39</v>
      </c>
      <c r="C25" s="17" t="s">
        <v>22</v>
      </c>
      <c r="D25" s="22">
        <f>E25*C4*12</f>
        <v>60137.661600000007</v>
      </c>
      <c r="E25" s="41">
        <v>0.53100000000000003</v>
      </c>
      <c r="F25" s="3"/>
    </row>
    <row r="26" spans="1:6" ht="36" x14ac:dyDescent="0.25">
      <c r="A26" s="16">
        <v>11</v>
      </c>
      <c r="B26" s="17" t="s">
        <v>128</v>
      </c>
      <c r="C26" s="17" t="s">
        <v>54</v>
      </c>
      <c r="D26" s="22">
        <f>E26*C4*12</f>
        <v>7134.9767999999985</v>
      </c>
      <c r="E26" s="41">
        <v>6.3E-2</v>
      </c>
      <c r="F26" s="3"/>
    </row>
    <row r="27" spans="1:6" x14ac:dyDescent="0.25">
      <c r="A27" s="43" t="s">
        <v>46</v>
      </c>
      <c r="B27" s="43"/>
      <c r="C27" s="43"/>
      <c r="D27" s="43"/>
      <c r="E27" s="43"/>
      <c r="F27" s="3"/>
    </row>
    <row r="28" spans="1:6" ht="36" x14ac:dyDescent="0.25">
      <c r="A28" s="16">
        <v>12</v>
      </c>
      <c r="B28" s="17" t="s">
        <v>40</v>
      </c>
      <c r="C28" s="17" t="s">
        <v>6</v>
      </c>
      <c r="D28" s="22">
        <f>E28*C4*12</f>
        <v>56173.785600000003</v>
      </c>
      <c r="E28" s="41">
        <v>0.496</v>
      </c>
      <c r="F28" s="3"/>
    </row>
    <row r="29" spans="1:6" x14ac:dyDescent="0.25">
      <c r="A29" s="43" t="s">
        <v>47</v>
      </c>
      <c r="B29" s="43"/>
      <c r="C29" s="43"/>
      <c r="D29" s="43"/>
      <c r="E29" s="43"/>
      <c r="F29" s="3"/>
    </row>
    <row r="30" spans="1:6" ht="72" x14ac:dyDescent="0.25">
      <c r="A30" s="16">
        <v>13</v>
      </c>
      <c r="B30" s="16" t="s">
        <v>58</v>
      </c>
      <c r="C30" s="17" t="s">
        <v>59</v>
      </c>
      <c r="D30" s="22">
        <f>E30*C4*12</f>
        <v>130015.13279999998</v>
      </c>
      <c r="E30" s="41">
        <v>1.1479999999999999</v>
      </c>
      <c r="F30" s="3"/>
    </row>
    <row r="31" spans="1:6" ht="108" x14ac:dyDescent="0.25">
      <c r="A31" s="16">
        <v>14</v>
      </c>
      <c r="B31" s="17" t="s">
        <v>55</v>
      </c>
      <c r="C31" s="17" t="s">
        <v>56</v>
      </c>
      <c r="D31" s="22">
        <f>E31*C4*12</f>
        <v>43376.128799999991</v>
      </c>
      <c r="E31" s="41">
        <v>0.38300000000000001</v>
      </c>
      <c r="F31" s="3"/>
    </row>
    <row r="32" spans="1:6" x14ac:dyDescent="0.25">
      <c r="A32" s="43" t="s">
        <v>48</v>
      </c>
      <c r="B32" s="43"/>
      <c r="C32" s="43"/>
      <c r="D32" s="43"/>
      <c r="E32" s="43"/>
      <c r="F32" s="3"/>
    </row>
    <row r="33" spans="1:6" ht="48" x14ac:dyDescent="0.25">
      <c r="A33" s="16">
        <v>15</v>
      </c>
      <c r="B33" s="17" t="s">
        <v>41</v>
      </c>
      <c r="C33" s="17" t="s">
        <v>42</v>
      </c>
      <c r="D33" s="22">
        <f>E33*C4*12</f>
        <v>232396.38719999997</v>
      </c>
      <c r="E33" s="41">
        <v>2.052</v>
      </c>
      <c r="F33" s="3"/>
    </row>
    <row r="34" spans="1:6" ht="48" x14ac:dyDescent="0.25">
      <c r="A34" s="16">
        <v>16</v>
      </c>
      <c r="B34" s="17" t="s">
        <v>43</v>
      </c>
      <c r="C34" s="17" t="s">
        <v>13</v>
      </c>
      <c r="D34" s="22">
        <f>E34*C4*12</f>
        <v>7927.7519999999995</v>
      </c>
      <c r="E34" s="41">
        <v>7.0000000000000007E-2</v>
      </c>
      <c r="F34" s="3"/>
    </row>
    <row r="35" spans="1:6" x14ac:dyDescent="0.25">
      <c r="A35" s="16">
        <v>17</v>
      </c>
      <c r="B35" s="17" t="s">
        <v>23</v>
      </c>
      <c r="C35" s="17" t="s">
        <v>4</v>
      </c>
      <c r="D35" s="22">
        <f>E35*C4*12</f>
        <v>5775.9335999999985</v>
      </c>
      <c r="E35" s="41">
        <v>5.0999999999999997E-2</v>
      </c>
      <c r="F35" s="3"/>
    </row>
    <row r="36" spans="1:6" ht="36" x14ac:dyDescent="0.25">
      <c r="A36" s="16">
        <v>18</v>
      </c>
      <c r="B36" s="17" t="s">
        <v>24</v>
      </c>
      <c r="C36" s="17" t="s">
        <v>4</v>
      </c>
      <c r="D36" s="22">
        <f>E36*C4*12</f>
        <v>12797.656799999999</v>
      </c>
      <c r="E36" s="41">
        <v>0.113</v>
      </c>
      <c r="F36" s="3"/>
    </row>
    <row r="37" spans="1:6" x14ac:dyDescent="0.25">
      <c r="A37" s="43" t="s">
        <v>49</v>
      </c>
      <c r="B37" s="43"/>
      <c r="C37" s="43"/>
      <c r="D37" s="43"/>
      <c r="E37" s="43"/>
      <c r="F37" s="3"/>
    </row>
    <row r="38" spans="1:6" x14ac:dyDescent="0.25">
      <c r="A38" s="43">
        <v>19</v>
      </c>
      <c r="B38" s="44" t="s">
        <v>57</v>
      </c>
      <c r="C38" s="17" t="s">
        <v>26</v>
      </c>
      <c r="D38" s="45">
        <f>E38*C4*12</f>
        <v>176902.1232</v>
      </c>
      <c r="E38" s="46">
        <v>1.5620000000000001</v>
      </c>
      <c r="F38" s="49"/>
    </row>
    <row r="39" spans="1:6" x14ac:dyDescent="0.25">
      <c r="A39" s="43"/>
      <c r="B39" s="44"/>
      <c r="C39" s="17" t="s">
        <v>27</v>
      </c>
      <c r="D39" s="45"/>
      <c r="E39" s="46"/>
      <c r="F39" s="49"/>
    </row>
    <row r="40" spans="1:6" ht="36.75" x14ac:dyDescent="0.25">
      <c r="A40" s="18">
        <v>20</v>
      </c>
      <c r="B40" s="19" t="s">
        <v>82</v>
      </c>
      <c r="C40" s="20" t="s">
        <v>83</v>
      </c>
      <c r="D40" s="24">
        <f>E40*C4*12</f>
        <v>38732.731200000002</v>
      </c>
      <c r="E40" s="28">
        <v>0.34200000000000003</v>
      </c>
      <c r="F40" s="3"/>
    </row>
    <row r="41" spans="1:6" x14ac:dyDescent="0.25">
      <c r="A41" s="18">
        <v>21</v>
      </c>
      <c r="B41" s="21" t="s">
        <v>86</v>
      </c>
      <c r="C41" s="21" t="s">
        <v>85</v>
      </c>
      <c r="D41" s="24">
        <f>E41*C4*12</f>
        <v>36127.898399999998</v>
      </c>
      <c r="E41" s="28">
        <v>0.31900000000000001</v>
      </c>
      <c r="F41" s="3"/>
    </row>
    <row r="42" spans="1:6" ht="24" x14ac:dyDescent="0.25">
      <c r="A42" s="16">
        <v>22</v>
      </c>
      <c r="B42" s="17" t="s">
        <v>28</v>
      </c>
      <c r="C42" s="17" t="s">
        <v>29</v>
      </c>
      <c r="D42" s="22">
        <f>E42*C4*12</f>
        <v>5775.9335999999985</v>
      </c>
      <c r="E42" s="41">
        <v>5.0999999999999997E-2</v>
      </c>
      <c r="F42" s="3"/>
    </row>
    <row r="43" spans="1:6" x14ac:dyDescent="0.25">
      <c r="A43" s="16">
        <v>23</v>
      </c>
      <c r="B43" s="17" t="s">
        <v>30</v>
      </c>
      <c r="C43" s="17" t="s">
        <v>90</v>
      </c>
      <c r="D43" s="22">
        <f>E43*C4*12</f>
        <v>38732.731200000002</v>
      </c>
      <c r="E43" s="28">
        <v>0.34200000000000003</v>
      </c>
      <c r="F43" s="3"/>
    </row>
    <row r="44" spans="1:6" ht="24" x14ac:dyDescent="0.25">
      <c r="A44" s="16">
        <v>24</v>
      </c>
      <c r="B44" s="17" t="s">
        <v>88</v>
      </c>
      <c r="C44" s="17" t="s">
        <v>89</v>
      </c>
      <c r="D44" s="22">
        <f>E44*C4*12</f>
        <v>64554.551999999996</v>
      </c>
      <c r="E44" s="41">
        <v>0.56999999999999995</v>
      </c>
      <c r="F44" s="3"/>
    </row>
    <row r="45" spans="1:6" x14ac:dyDescent="0.25">
      <c r="A45" s="50" t="s">
        <v>138</v>
      </c>
      <c r="B45" s="51"/>
      <c r="C45" s="51"/>
      <c r="D45" s="51"/>
      <c r="E45" s="52"/>
      <c r="F45" s="3"/>
    </row>
    <row r="46" spans="1:6" ht="24" x14ac:dyDescent="0.25">
      <c r="A46" s="36">
        <v>25</v>
      </c>
      <c r="B46" s="37" t="s">
        <v>139</v>
      </c>
      <c r="C46" s="37" t="s">
        <v>90</v>
      </c>
      <c r="D46" s="38">
        <f>E46*C4*12</f>
        <v>3139389.7919999994</v>
      </c>
      <c r="E46" s="41">
        <v>27.72</v>
      </c>
      <c r="F46" s="3"/>
    </row>
    <row r="47" spans="1:6" x14ac:dyDescent="0.25">
      <c r="A47" s="43" t="s">
        <v>50</v>
      </c>
      <c r="B47" s="43"/>
      <c r="C47" s="43"/>
      <c r="D47" s="43"/>
      <c r="E47" s="43"/>
      <c r="F47" s="3"/>
    </row>
    <row r="48" spans="1:6" ht="96" x14ac:dyDescent="0.25">
      <c r="A48" s="16">
        <v>26</v>
      </c>
      <c r="B48" s="17" t="s">
        <v>31</v>
      </c>
      <c r="C48" s="17" t="s">
        <v>32</v>
      </c>
      <c r="D48" s="22">
        <f>E48*C4*12</f>
        <v>127863.31439999997</v>
      </c>
      <c r="E48" s="41">
        <v>1.129</v>
      </c>
      <c r="F48" s="3"/>
    </row>
    <row r="49" spans="1:8" x14ac:dyDescent="0.25">
      <c r="A49" s="43" t="s">
        <v>51</v>
      </c>
      <c r="B49" s="43"/>
      <c r="C49" s="43"/>
      <c r="D49" s="43"/>
      <c r="E49" s="43"/>
      <c r="F49" s="3"/>
    </row>
    <row r="50" spans="1:8" x14ac:dyDescent="0.25">
      <c r="A50" s="16">
        <v>27</v>
      </c>
      <c r="B50" s="17" t="s">
        <v>33</v>
      </c>
      <c r="C50" s="17" t="s">
        <v>34</v>
      </c>
      <c r="D50" s="22">
        <f>E50*C4*12</f>
        <v>451881.864</v>
      </c>
      <c r="E50" s="41">
        <v>3.99</v>
      </c>
      <c r="F50" s="3"/>
    </row>
    <row r="51" spans="1:8" x14ac:dyDescent="0.25">
      <c r="A51" s="16">
        <v>28</v>
      </c>
      <c r="B51" s="17" t="s">
        <v>35</v>
      </c>
      <c r="C51" s="17"/>
      <c r="D51" s="22">
        <f>E51*C4*12</f>
        <v>4657554.3</v>
      </c>
      <c r="E51" s="23">
        <f>E8+E10+E11+E13+E15+E17+E19+E21+E23+E25+E26+E28+E30+E31+E33+E34+E35+E36+E38+E40+E41+E42+E43+E44+E48+E50+E46</f>
        <v>41.125</v>
      </c>
      <c r="F51" s="42"/>
      <c r="H51" s="35"/>
    </row>
    <row r="52" spans="1:8" x14ac:dyDescent="0.25">
      <c r="A52" s="1"/>
    </row>
    <row r="53" spans="1:8" x14ac:dyDescent="0.25">
      <c r="D53" s="4"/>
    </row>
    <row r="56" spans="1:8" x14ac:dyDescent="0.25">
      <c r="E56" s="35"/>
    </row>
  </sheetData>
  <mergeCells count="25">
    <mergeCell ref="F38:F39"/>
    <mergeCell ref="A45:E45"/>
    <mergeCell ref="A22:E22"/>
    <mergeCell ref="A6:E6"/>
    <mergeCell ref="A7:E7"/>
    <mergeCell ref="A9:E9"/>
    <mergeCell ref="A16:E16"/>
    <mergeCell ref="A18:E18"/>
    <mergeCell ref="A20:E20"/>
    <mergeCell ref="A1:E1"/>
    <mergeCell ref="A2:E2"/>
    <mergeCell ref="A3:E3"/>
    <mergeCell ref="A12:E12"/>
    <mergeCell ref="A14:E14"/>
    <mergeCell ref="A47:E47"/>
    <mergeCell ref="A49:E49"/>
    <mergeCell ref="A24:E24"/>
    <mergeCell ref="A38:A39"/>
    <mergeCell ref="B38:B39"/>
    <mergeCell ref="D38:D39"/>
    <mergeCell ref="E38:E39"/>
    <mergeCell ref="A27:E27"/>
    <mergeCell ref="A29:E29"/>
    <mergeCell ref="A32:E32"/>
    <mergeCell ref="A37:E37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1"/>
  <sheetViews>
    <sheetView tabSelected="1" topLeftCell="A37" workbookViewId="0">
      <selection sqref="A1:E47"/>
    </sheetView>
  </sheetViews>
  <sheetFormatPr defaultRowHeight="15" x14ac:dyDescent="0.25"/>
  <cols>
    <col min="1" max="1" width="7.28515625" customWidth="1"/>
    <col min="2" max="2" width="32.28515625" customWidth="1"/>
    <col min="3" max="3" width="13.42578125" customWidth="1"/>
    <col min="4" max="4" width="13.28515625" customWidth="1"/>
    <col min="5" max="5" width="13.7109375" customWidth="1"/>
    <col min="6" max="6" width="10.42578125" bestFit="1" customWidth="1"/>
  </cols>
  <sheetData>
    <row r="1" spans="1:6" x14ac:dyDescent="0.25">
      <c r="A1" s="56" t="s">
        <v>0</v>
      </c>
      <c r="B1" s="56"/>
      <c r="C1" s="56"/>
      <c r="D1" s="56"/>
      <c r="E1" s="56"/>
    </row>
    <row r="2" spans="1:6" x14ac:dyDescent="0.25">
      <c r="A2" s="47" t="s">
        <v>140</v>
      </c>
      <c r="B2" s="47"/>
      <c r="C2" s="47"/>
      <c r="D2" s="47"/>
      <c r="E2" s="47"/>
    </row>
    <row r="3" spans="1:6" ht="36" customHeight="1" x14ac:dyDescent="0.25">
      <c r="A3" s="48" t="s">
        <v>105</v>
      </c>
      <c r="B3" s="48"/>
      <c r="C3" s="48"/>
      <c r="D3" s="48"/>
      <c r="E3" s="48"/>
    </row>
    <row r="4" spans="1:6" ht="12.6" customHeight="1" x14ac:dyDescent="0.25">
      <c r="A4" s="2"/>
      <c r="B4" s="6" t="s">
        <v>52</v>
      </c>
      <c r="C4" s="5">
        <v>3114.1</v>
      </c>
    </row>
    <row r="5" spans="1:6" ht="52.9" customHeight="1" x14ac:dyDescent="0.25">
      <c r="A5" s="16" t="s">
        <v>1</v>
      </c>
      <c r="B5" s="16" t="s">
        <v>2</v>
      </c>
      <c r="C5" s="16" t="s">
        <v>3</v>
      </c>
      <c r="D5" s="16" t="s">
        <v>36</v>
      </c>
      <c r="E5" s="16" t="s">
        <v>37</v>
      </c>
    </row>
    <row r="6" spans="1:6" ht="18" customHeight="1" x14ac:dyDescent="0.25">
      <c r="A6" s="43" t="s">
        <v>124</v>
      </c>
      <c r="B6" s="43"/>
      <c r="C6" s="43"/>
      <c r="D6" s="43"/>
      <c r="E6" s="43"/>
    </row>
    <row r="7" spans="1:6" ht="18" customHeight="1" x14ac:dyDescent="0.25">
      <c r="A7" s="43" t="s">
        <v>61</v>
      </c>
      <c r="B7" s="43"/>
      <c r="C7" s="43"/>
      <c r="D7" s="43"/>
      <c r="E7" s="43"/>
      <c r="F7" s="3"/>
    </row>
    <row r="8" spans="1:6" ht="64.150000000000006" customHeight="1" x14ac:dyDescent="0.25">
      <c r="A8" s="16">
        <v>1</v>
      </c>
      <c r="B8" s="17" t="s">
        <v>60</v>
      </c>
      <c r="C8" s="17" t="s">
        <v>53</v>
      </c>
      <c r="D8" s="22">
        <f>E8*C4*12</f>
        <v>560.5379999999999</v>
      </c>
      <c r="E8" s="41">
        <v>1.4999999999999999E-2</v>
      </c>
      <c r="F8" s="3"/>
    </row>
    <row r="9" spans="1:6" ht="30" customHeight="1" x14ac:dyDescent="0.25">
      <c r="A9" s="16">
        <v>2</v>
      </c>
      <c r="B9" s="17" t="s">
        <v>7</v>
      </c>
      <c r="C9" s="17" t="s">
        <v>8</v>
      </c>
      <c r="D9" s="22">
        <f>E9*C4*12</f>
        <v>298.95359999999999</v>
      </c>
      <c r="E9" s="41">
        <v>8.0000000000000002E-3</v>
      </c>
      <c r="F9" s="3"/>
    </row>
    <row r="10" spans="1:6" ht="30" customHeight="1" x14ac:dyDescent="0.25">
      <c r="A10" s="43" t="s">
        <v>62</v>
      </c>
      <c r="B10" s="43"/>
      <c r="C10" s="43"/>
      <c r="D10" s="43"/>
      <c r="E10" s="43"/>
      <c r="F10" s="3"/>
    </row>
    <row r="11" spans="1:6" ht="96.6" customHeight="1" x14ac:dyDescent="0.25">
      <c r="A11" s="16">
        <v>3</v>
      </c>
      <c r="B11" s="17" t="s">
        <v>10</v>
      </c>
      <c r="C11" s="17" t="s">
        <v>11</v>
      </c>
      <c r="D11" s="22">
        <f>E11*C4*12</f>
        <v>710.01479999999992</v>
      </c>
      <c r="E11" s="41">
        <v>1.9E-2</v>
      </c>
      <c r="F11" s="3"/>
    </row>
    <row r="12" spans="1:6" ht="18" customHeight="1" x14ac:dyDescent="0.25">
      <c r="A12" s="43" t="s">
        <v>75</v>
      </c>
      <c r="B12" s="43"/>
      <c r="C12" s="43"/>
      <c r="D12" s="43"/>
      <c r="E12" s="43"/>
      <c r="F12" s="3"/>
    </row>
    <row r="13" spans="1:6" ht="121.15" customHeight="1" x14ac:dyDescent="0.25">
      <c r="A13" s="16" t="s">
        <v>97</v>
      </c>
      <c r="B13" s="17" t="s">
        <v>12</v>
      </c>
      <c r="C13" s="17" t="s">
        <v>6</v>
      </c>
      <c r="D13" s="22">
        <f>E13*C4*12</f>
        <v>74.738399999999999</v>
      </c>
      <c r="E13" s="41">
        <v>2E-3</v>
      </c>
      <c r="F13" s="3"/>
    </row>
    <row r="14" spans="1:6" ht="18" customHeight="1" x14ac:dyDescent="0.25">
      <c r="A14" s="43" t="s">
        <v>64</v>
      </c>
      <c r="B14" s="43"/>
      <c r="C14" s="43"/>
      <c r="D14" s="43"/>
      <c r="E14" s="43"/>
      <c r="F14" s="3"/>
    </row>
    <row r="15" spans="1:6" ht="72.75" customHeight="1" x14ac:dyDescent="0.25">
      <c r="A15" s="16" t="s">
        <v>98</v>
      </c>
      <c r="B15" s="17" t="s">
        <v>38</v>
      </c>
      <c r="C15" s="17" t="s">
        <v>6</v>
      </c>
      <c r="D15" s="22">
        <f>E15*C4*12</f>
        <v>74.738399999999999</v>
      </c>
      <c r="E15" s="41">
        <v>2E-3</v>
      </c>
      <c r="F15" s="3"/>
    </row>
    <row r="16" spans="1:6" ht="24" customHeight="1" x14ac:dyDescent="0.25">
      <c r="A16" s="43" t="s">
        <v>65</v>
      </c>
      <c r="B16" s="43"/>
      <c r="C16" s="43"/>
      <c r="D16" s="43"/>
      <c r="E16" s="43"/>
      <c r="F16" s="3"/>
    </row>
    <row r="17" spans="1:6" ht="140.25" customHeight="1" x14ac:dyDescent="0.25">
      <c r="A17" s="16">
        <v>6</v>
      </c>
      <c r="B17" s="17" t="s">
        <v>16</v>
      </c>
      <c r="C17" s="17" t="s">
        <v>17</v>
      </c>
      <c r="D17" s="22">
        <f>E17*C4*12</f>
        <v>74.738399999999999</v>
      </c>
      <c r="E17" s="41">
        <v>2E-3</v>
      </c>
      <c r="F17" s="3"/>
    </row>
    <row r="18" spans="1:6" ht="18" customHeight="1" x14ac:dyDescent="0.25">
      <c r="A18" s="43" t="s">
        <v>66</v>
      </c>
      <c r="B18" s="43"/>
      <c r="C18" s="43"/>
      <c r="D18" s="43"/>
      <c r="E18" s="43"/>
      <c r="F18" s="3"/>
    </row>
    <row r="19" spans="1:6" ht="85.5" customHeight="1" x14ac:dyDescent="0.25">
      <c r="A19" s="16" t="s">
        <v>99</v>
      </c>
      <c r="B19" s="17" t="s">
        <v>19</v>
      </c>
      <c r="C19" s="17" t="s">
        <v>17</v>
      </c>
      <c r="D19" s="22">
        <f>E19*C4*12</f>
        <v>74.738399999999999</v>
      </c>
      <c r="E19" s="41">
        <v>2E-3</v>
      </c>
      <c r="F19" s="3"/>
    </row>
    <row r="20" spans="1:6" ht="18" customHeight="1" x14ac:dyDescent="0.25">
      <c r="A20" s="43" t="s">
        <v>67</v>
      </c>
      <c r="B20" s="43"/>
      <c r="C20" s="43"/>
      <c r="D20" s="43"/>
      <c r="E20" s="43"/>
      <c r="F20" s="3"/>
    </row>
    <row r="21" spans="1:6" ht="78.599999999999994" customHeight="1" x14ac:dyDescent="0.25">
      <c r="A21" s="16">
        <v>8</v>
      </c>
      <c r="B21" s="17" t="s">
        <v>21</v>
      </c>
      <c r="C21" s="17" t="s">
        <v>17</v>
      </c>
      <c r="D21" s="22">
        <f>E21*C4*12</f>
        <v>1083.7068000000002</v>
      </c>
      <c r="E21" s="41">
        <v>2.9000000000000001E-2</v>
      </c>
      <c r="F21" s="3"/>
    </row>
    <row r="22" spans="1:6" ht="28.15" customHeight="1" x14ac:dyDescent="0.25">
      <c r="A22" s="57" t="s">
        <v>94</v>
      </c>
      <c r="B22" s="57"/>
      <c r="C22" s="57"/>
      <c r="D22" s="57"/>
      <c r="E22" s="57"/>
      <c r="F22" s="3"/>
    </row>
    <row r="23" spans="1:6" ht="58.9" customHeight="1" x14ac:dyDescent="0.25">
      <c r="A23" s="16" t="s">
        <v>100</v>
      </c>
      <c r="B23" s="17" t="s">
        <v>104</v>
      </c>
      <c r="C23" s="17" t="s">
        <v>95</v>
      </c>
      <c r="D23" s="22">
        <f>E23*C4*12</f>
        <v>21300.443999999996</v>
      </c>
      <c r="E23" s="41">
        <v>0.56999999999999995</v>
      </c>
      <c r="F23" s="3"/>
    </row>
    <row r="24" spans="1:6" ht="28.15" customHeight="1" x14ac:dyDescent="0.25">
      <c r="A24" s="53" t="s">
        <v>93</v>
      </c>
      <c r="B24" s="53"/>
      <c r="C24" s="53"/>
      <c r="D24" s="53"/>
      <c r="E24" s="53"/>
      <c r="F24" s="3"/>
    </row>
    <row r="25" spans="1:6" ht="89.45" customHeight="1" x14ac:dyDescent="0.25">
      <c r="A25" s="30" t="s">
        <v>101</v>
      </c>
      <c r="B25" s="25" t="s">
        <v>39</v>
      </c>
      <c r="C25" s="25" t="s">
        <v>22</v>
      </c>
      <c r="D25" s="31">
        <f>E25*C4*12</f>
        <v>19843.0452</v>
      </c>
      <c r="E25" s="41">
        <v>0.53100000000000003</v>
      </c>
      <c r="F25" s="3"/>
    </row>
    <row r="26" spans="1:6" ht="72" customHeight="1" x14ac:dyDescent="0.25">
      <c r="A26" s="30" t="s">
        <v>102</v>
      </c>
      <c r="B26" s="25" t="s">
        <v>128</v>
      </c>
      <c r="C26" s="25" t="s">
        <v>54</v>
      </c>
      <c r="D26" s="31">
        <f>E26*C4*12</f>
        <v>2354.2595999999999</v>
      </c>
      <c r="E26" s="41">
        <v>6.3E-2</v>
      </c>
      <c r="F26" s="3"/>
    </row>
    <row r="27" spans="1:6" ht="18" customHeight="1" x14ac:dyDescent="0.25">
      <c r="A27" s="53" t="s">
        <v>70</v>
      </c>
      <c r="B27" s="53"/>
      <c r="C27" s="53"/>
      <c r="D27" s="53"/>
      <c r="E27" s="53"/>
      <c r="F27" s="3"/>
    </row>
    <row r="28" spans="1:6" ht="123.6" customHeight="1" x14ac:dyDescent="0.25">
      <c r="A28" s="30" t="s">
        <v>103</v>
      </c>
      <c r="B28" s="15" t="s">
        <v>58</v>
      </c>
      <c r="C28" s="25" t="s">
        <v>59</v>
      </c>
      <c r="D28" s="22">
        <f>E28*C4*12</f>
        <v>42899.8416</v>
      </c>
      <c r="E28" s="41">
        <v>1.1479999999999999</v>
      </c>
      <c r="F28" s="3"/>
    </row>
    <row r="29" spans="1:6" ht="168" customHeight="1" x14ac:dyDescent="0.25">
      <c r="A29" s="16">
        <v>13</v>
      </c>
      <c r="B29" s="25" t="s">
        <v>55</v>
      </c>
      <c r="C29" s="25" t="s">
        <v>56</v>
      </c>
      <c r="D29" s="22">
        <f>E29*C4*12</f>
        <v>14312.4036</v>
      </c>
      <c r="E29" s="41">
        <v>0.38300000000000001</v>
      </c>
      <c r="F29" s="3"/>
    </row>
    <row r="30" spans="1:6" ht="21" customHeight="1" x14ac:dyDescent="0.25">
      <c r="A30" s="53" t="s">
        <v>71</v>
      </c>
      <c r="B30" s="53"/>
      <c r="C30" s="53"/>
      <c r="D30" s="53"/>
      <c r="E30" s="53"/>
      <c r="F30" s="3"/>
    </row>
    <row r="31" spans="1:6" ht="85.9" customHeight="1" x14ac:dyDescent="0.25">
      <c r="A31" s="16">
        <v>14</v>
      </c>
      <c r="B31" s="25" t="s">
        <v>41</v>
      </c>
      <c r="C31" s="25" t="s">
        <v>42</v>
      </c>
      <c r="D31" s="31">
        <f>E31*C4*12</f>
        <v>76681.598400000003</v>
      </c>
      <c r="E31" s="41">
        <v>2.052</v>
      </c>
      <c r="F31" s="3"/>
    </row>
    <row r="32" spans="1:6" ht="55.9" customHeight="1" x14ac:dyDescent="0.25">
      <c r="A32" s="16">
        <v>15</v>
      </c>
      <c r="B32" s="25" t="s">
        <v>43</v>
      </c>
      <c r="C32" s="25" t="s">
        <v>13</v>
      </c>
      <c r="D32" s="31">
        <f>E32*C4*12</f>
        <v>2615.8440000000001</v>
      </c>
      <c r="E32" s="41">
        <v>7.0000000000000007E-2</v>
      </c>
      <c r="F32" s="3"/>
    </row>
    <row r="33" spans="1:8" ht="18" customHeight="1" x14ac:dyDescent="0.25">
      <c r="A33" s="16" t="s">
        <v>115</v>
      </c>
      <c r="B33" s="25" t="s">
        <v>23</v>
      </c>
      <c r="C33" s="25" t="s">
        <v>4</v>
      </c>
      <c r="D33" s="31">
        <f>E33*C4*12</f>
        <v>1905.8291999999999</v>
      </c>
      <c r="E33" s="41">
        <v>5.0999999999999997E-2</v>
      </c>
      <c r="F33" s="3"/>
    </row>
    <row r="34" spans="1:8" ht="40.15" customHeight="1" x14ac:dyDescent="0.25">
      <c r="A34" s="16" t="s">
        <v>116</v>
      </c>
      <c r="B34" s="25" t="s">
        <v>24</v>
      </c>
      <c r="C34" s="25" t="s">
        <v>4</v>
      </c>
      <c r="D34" s="31">
        <f>E34*C4*12</f>
        <v>4222.7196000000004</v>
      </c>
      <c r="E34" s="41">
        <v>0.113</v>
      </c>
      <c r="F34" s="3"/>
    </row>
    <row r="35" spans="1:8" ht="18" customHeight="1" x14ac:dyDescent="0.25">
      <c r="A35" s="53" t="s">
        <v>72</v>
      </c>
      <c r="B35" s="53"/>
      <c r="C35" s="53"/>
      <c r="D35" s="53"/>
      <c r="E35" s="53"/>
      <c r="F35" s="3"/>
    </row>
    <row r="36" spans="1:8" ht="36" x14ac:dyDescent="0.25">
      <c r="A36" s="43">
        <v>18</v>
      </c>
      <c r="B36" s="54" t="s">
        <v>57</v>
      </c>
      <c r="C36" s="25" t="s">
        <v>26</v>
      </c>
      <c r="D36" s="55">
        <f>E36*C4*12</f>
        <v>58370.690399999992</v>
      </c>
      <c r="E36" s="46">
        <v>1.5620000000000001</v>
      </c>
      <c r="F36" s="49"/>
    </row>
    <row r="37" spans="1:8" ht="24" x14ac:dyDescent="0.25">
      <c r="A37" s="43"/>
      <c r="B37" s="54"/>
      <c r="C37" s="25" t="s">
        <v>27</v>
      </c>
      <c r="D37" s="55"/>
      <c r="E37" s="46"/>
      <c r="F37" s="49"/>
    </row>
    <row r="38" spans="1:8" ht="36.75" x14ac:dyDescent="0.25">
      <c r="A38" s="18">
        <v>19</v>
      </c>
      <c r="B38" s="26" t="s">
        <v>82</v>
      </c>
      <c r="C38" s="27" t="s">
        <v>83</v>
      </c>
      <c r="D38" s="32">
        <f>E38*C4*12</f>
        <v>12780.2664</v>
      </c>
      <c r="E38" s="28">
        <v>0.34200000000000003</v>
      </c>
      <c r="F38" s="3"/>
    </row>
    <row r="39" spans="1:8" ht="28.9" customHeight="1" x14ac:dyDescent="0.25">
      <c r="A39" s="18">
        <v>20</v>
      </c>
      <c r="B39" s="29" t="s">
        <v>87</v>
      </c>
      <c r="C39" s="29" t="s">
        <v>85</v>
      </c>
      <c r="D39" s="32">
        <f>E39*C4*12</f>
        <v>11920.774799999999</v>
      </c>
      <c r="E39" s="28">
        <v>0.31900000000000001</v>
      </c>
      <c r="F39" s="3"/>
    </row>
    <row r="40" spans="1:8" ht="28.9" customHeight="1" x14ac:dyDescent="0.25">
      <c r="A40" s="16">
        <v>21</v>
      </c>
      <c r="B40" s="25" t="s">
        <v>28</v>
      </c>
      <c r="C40" s="25" t="s">
        <v>29</v>
      </c>
      <c r="D40" s="31">
        <f>E40*C4*12</f>
        <v>1905.8291999999999</v>
      </c>
      <c r="E40" s="41">
        <v>5.0999999999999997E-2</v>
      </c>
      <c r="F40" s="3"/>
    </row>
    <row r="41" spans="1:8" ht="28.9" customHeight="1" x14ac:dyDescent="0.25">
      <c r="A41" s="16">
        <v>22</v>
      </c>
      <c r="B41" s="25" t="s">
        <v>88</v>
      </c>
      <c r="C41" s="25" t="s">
        <v>89</v>
      </c>
      <c r="D41" s="31">
        <f>E41*C4*12</f>
        <v>21300.443999999996</v>
      </c>
      <c r="E41" s="41">
        <v>0.56999999999999995</v>
      </c>
      <c r="F41" s="3"/>
    </row>
    <row r="42" spans="1:8" ht="18" customHeight="1" x14ac:dyDescent="0.25">
      <c r="A42" s="16">
        <v>23</v>
      </c>
      <c r="B42" s="25" t="s">
        <v>30</v>
      </c>
      <c r="C42" s="25" t="s">
        <v>91</v>
      </c>
      <c r="D42" s="31">
        <f>E42*C4*12</f>
        <v>12780.2664</v>
      </c>
      <c r="E42" s="41">
        <v>0.34200000000000003</v>
      </c>
      <c r="F42" s="3"/>
    </row>
    <row r="43" spans="1:8" ht="18" customHeight="1" x14ac:dyDescent="0.25">
      <c r="A43" s="53" t="s">
        <v>73</v>
      </c>
      <c r="B43" s="53"/>
      <c r="C43" s="53"/>
      <c r="D43" s="53"/>
      <c r="E43" s="53"/>
      <c r="F43" s="3"/>
    </row>
    <row r="44" spans="1:8" ht="147" customHeight="1" x14ac:dyDescent="0.25">
      <c r="A44" s="16">
        <v>24</v>
      </c>
      <c r="B44" s="25" t="s">
        <v>81</v>
      </c>
      <c r="C44" s="25" t="s">
        <v>32</v>
      </c>
      <c r="D44" s="31">
        <f>E44*C4*12</f>
        <v>42189.826799999995</v>
      </c>
      <c r="E44" s="41">
        <v>1.129</v>
      </c>
      <c r="F44" s="3"/>
    </row>
    <row r="45" spans="1:8" ht="15" customHeight="1" x14ac:dyDescent="0.25">
      <c r="A45" s="53" t="s">
        <v>74</v>
      </c>
      <c r="B45" s="53"/>
      <c r="C45" s="53"/>
      <c r="D45" s="53"/>
      <c r="E45" s="53"/>
      <c r="F45" s="3"/>
    </row>
    <row r="46" spans="1:8" x14ac:dyDescent="0.25">
      <c r="A46" s="16">
        <v>25</v>
      </c>
      <c r="B46" s="25" t="s">
        <v>33</v>
      </c>
      <c r="C46" s="25" t="s">
        <v>126</v>
      </c>
      <c r="D46" s="31">
        <f>E46*C4*12</f>
        <v>149103.10800000001</v>
      </c>
      <c r="E46" s="41">
        <v>3.99</v>
      </c>
      <c r="F46" s="3"/>
    </row>
    <row r="47" spans="1:8" x14ac:dyDescent="0.25">
      <c r="A47" s="16">
        <v>26</v>
      </c>
      <c r="B47" s="25" t="s">
        <v>35</v>
      </c>
      <c r="C47" s="25"/>
      <c r="D47" s="31">
        <f>E47*C4*12</f>
        <v>499439.35800000007</v>
      </c>
      <c r="E47" s="23">
        <f>E8+E9+E11+E13+E15+E17+E19+E21+E23+E25+E26+E28+E29+E31+E32+E33+E34+E36+E38+E39+E40+E41+E42+E44+E46</f>
        <v>13.365000000000002</v>
      </c>
      <c r="F47" s="3"/>
      <c r="G47" s="35"/>
      <c r="H47" s="35"/>
    </row>
    <row r="48" spans="1:8" x14ac:dyDescent="0.25">
      <c r="A48" s="1"/>
    </row>
    <row r="49" spans="4:5" x14ac:dyDescent="0.25">
      <c r="D49" s="4"/>
    </row>
    <row r="51" spans="4:5" x14ac:dyDescent="0.25">
      <c r="E51" s="35"/>
    </row>
  </sheetData>
  <mergeCells count="23">
    <mergeCell ref="F36:F37"/>
    <mergeCell ref="A20:E20"/>
    <mergeCell ref="A1:E1"/>
    <mergeCell ref="A2:E2"/>
    <mergeCell ref="A3:E3"/>
    <mergeCell ref="A6:E6"/>
    <mergeCell ref="A7:E7"/>
    <mergeCell ref="A10:E10"/>
    <mergeCell ref="A12:E12"/>
    <mergeCell ref="A14:E14"/>
    <mergeCell ref="A16:E16"/>
    <mergeCell ref="A18:E18"/>
    <mergeCell ref="A22:E22"/>
    <mergeCell ref="A43:E43"/>
    <mergeCell ref="A45:E45"/>
    <mergeCell ref="A24:E24"/>
    <mergeCell ref="A27:E27"/>
    <mergeCell ref="A30:E30"/>
    <mergeCell ref="A35:E35"/>
    <mergeCell ref="A36:A37"/>
    <mergeCell ref="B36:B37"/>
    <mergeCell ref="D36:D37"/>
    <mergeCell ref="E36:E37"/>
  </mergeCells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H51"/>
  <sheetViews>
    <sheetView workbookViewId="0">
      <selection sqref="A1:E47"/>
    </sheetView>
  </sheetViews>
  <sheetFormatPr defaultRowHeight="15" x14ac:dyDescent="0.25"/>
  <cols>
    <col min="1" max="1" width="7.28515625" customWidth="1"/>
    <col min="2" max="2" width="32.28515625" customWidth="1"/>
    <col min="3" max="3" width="13.42578125" customWidth="1"/>
    <col min="4" max="4" width="13.28515625" customWidth="1"/>
    <col min="5" max="5" width="13.7109375" customWidth="1"/>
    <col min="6" max="6" width="10.42578125" bestFit="1" customWidth="1"/>
  </cols>
  <sheetData>
    <row r="1" spans="1:6" x14ac:dyDescent="0.25">
      <c r="A1" s="47" t="s">
        <v>0</v>
      </c>
      <c r="B1" s="47"/>
      <c r="C1" s="47"/>
      <c r="D1" s="47"/>
      <c r="E1" s="47"/>
    </row>
    <row r="2" spans="1:6" x14ac:dyDescent="0.25">
      <c r="A2" s="47" t="s">
        <v>140</v>
      </c>
      <c r="B2" s="47"/>
      <c r="C2" s="47"/>
      <c r="D2" s="47"/>
      <c r="E2" s="47"/>
    </row>
    <row r="3" spans="1:6" ht="24" customHeight="1" x14ac:dyDescent="0.25">
      <c r="A3" s="58" t="s">
        <v>135</v>
      </c>
      <c r="B3" s="58"/>
      <c r="C3" s="58"/>
      <c r="D3" s="58"/>
      <c r="E3" s="58"/>
    </row>
    <row r="4" spans="1:6" ht="12.6" customHeight="1" x14ac:dyDescent="0.25">
      <c r="A4" s="7"/>
      <c r="B4" s="9" t="s">
        <v>52</v>
      </c>
      <c r="C4" s="10">
        <f>1221.7</f>
        <v>1221.7</v>
      </c>
      <c r="D4" s="12"/>
      <c r="E4" s="12"/>
    </row>
    <row r="5" spans="1:6" ht="52.9" customHeight="1" x14ac:dyDescent="0.25">
      <c r="A5" s="15" t="s">
        <v>1</v>
      </c>
      <c r="B5" s="15" t="s">
        <v>2</v>
      </c>
      <c r="C5" s="15" t="s">
        <v>3</v>
      </c>
      <c r="D5" s="15" t="s">
        <v>36</v>
      </c>
      <c r="E5" s="15" t="s">
        <v>37</v>
      </c>
    </row>
    <row r="6" spans="1:6" ht="18" customHeight="1" x14ac:dyDescent="0.25">
      <c r="A6" s="53" t="s">
        <v>124</v>
      </c>
      <c r="B6" s="53"/>
      <c r="C6" s="53"/>
      <c r="D6" s="53"/>
      <c r="E6" s="53"/>
    </row>
    <row r="7" spans="1:6" ht="18" customHeight="1" x14ac:dyDescent="0.25">
      <c r="A7" s="53" t="s">
        <v>61</v>
      </c>
      <c r="B7" s="53"/>
      <c r="C7" s="53"/>
      <c r="D7" s="53"/>
      <c r="E7" s="53"/>
      <c r="F7" s="3"/>
    </row>
    <row r="8" spans="1:6" ht="64.150000000000006" customHeight="1" x14ac:dyDescent="0.25">
      <c r="A8" s="16">
        <v>1</v>
      </c>
      <c r="B8" s="25" t="s">
        <v>60</v>
      </c>
      <c r="C8" s="25" t="s">
        <v>53</v>
      </c>
      <c r="D8" s="22">
        <f>E8*C4*12</f>
        <v>219.90600000000001</v>
      </c>
      <c r="E8" s="41">
        <v>1.4999999999999999E-2</v>
      </c>
      <c r="F8" s="3"/>
    </row>
    <row r="9" spans="1:6" ht="30" customHeight="1" x14ac:dyDescent="0.25">
      <c r="A9" s="16">
        <v>2</v>
      </c>
      <c r="B9" s="25" t="s">
        <v>7</v>
      </c>
      <c r="C9" s="25" t="s">
        <v>8</v>
      </c>
      <c r="D9" s="22">
        <f>E9*C4*12</f>
        <v>117.28319999999999</v>
      </c>
      <c r="E9" s="41">
        <v>8.0000000000000002E-3</v>
      </c>
      <c r="F9" s="3"/>
    </row>
    <row r="10" spans="1:6" ht="30" customHeight="1" x14ac:dyDescent="0.25">
      <c r="A10" s="53" t="s">
        <v>62</v>
      </c>
      <c r="B10" s="53"/>
      <c r="C10" s="53"/>
      <c r="D10" s="53"/>
      <c r="E10" s="53"/>
      <c r="F10" s="3"/>
    </row>
    <row r="11" spans="1:6" ht="96.6" customHeight="1" x14ac:dyDescent="0.25">
      <c r="A11" s="16">
        <v>3</v>
      </c>
      <c r="B11" s="25" t="s">
        <v>10</v>
      </c>
      <c r="C11" s="25" t="s">
        <v>11</v>
      </c>
      <c r="D11" s="22">
        <f>E11*C4*12</f>
        <v>278.54759999999999</v>
      </c>
      <c r="E11" s="41">
        <v>1.9E-2</v>
      </c>
      <c r="F11" s="3"/>
    </row>
    <row r="12" spans="1:6" ht="18" customHeight="1" x14ac:dyDescent="0.25">
      <c r="A12" s="53" t="s">
        <v>63</v>
      </c>
      <c r="B12" s="53"/>
      <c r="C12" s="53"/>
      <c r="D12" s="53"/>
      <c r="E12" s="53"/>
      <c r="F12" s="3"/>
    </row>
    <row r="13" spans="1:6" ht="121.15" customHeight="1" x14ac:dyDescent="0.25">
      <c r="A13" s="16">
        <v>4</v>
      </c>
      <c r="B13" s="25" t="s">
        <v>12</v>
      </c>
      <c r="C13" s="25" t="s">
        <v>6</v>
      </c>
      <c r="D13" s="22">
        <f>E13*C4*12</f>
        <v>29.320799999999998</v>
      </c>
      <c r="E13" s="41">
        <v>2E-3</v>
      </c>
      <c r="F13" s="3"/>
    </row>
    <row r="14" spans="1:6" ht="18" customHeight="1" x14ac:dyDescent="0.25">
      <c r="A14" s="53" t="s">
        <v>64</v>
      </c>
      <c r="B14" s="53"/>
      <c r="C14" s="53"/>
      <c r="D14" s="53"/>
      <c r="E14" s="53"/>
      <c r="F14" s="3"/>
    </row>
    <row r="15" spans="1:6" ht="72.75" customHeight="1" x14ac:dyDescent="0.25">
      <c r="A15" s="16">
        <v>5</v>
      </c>
      <c r="B15" s="25" t="s">
        <v>38</v>
      </c>
      <c r="C15" s="25" t="s">
        <v>6</v>
      </c>
      <c r="D15" s="31">
        <f>E15*C4*12</f>
        <v>29.320799999999998</v>
      </c>
      <c r="E15" s="41">
        <v>2E-3</v>
      </c>
      <c r="F15" s="3"/>
    </row>
    <row r="16" spans="1:6" ht="24" customHeight="1" x14ac:dyDescent="0.25">
      <c r="A16" s="53" t="s">
        <v>65</v>
      </c>
      <c r="B16" s="53"/>
      <c r="C16" s="53"/>
      <c r="D16" s="53"/>
      <c r="E16" s="53"/>
      <c r="F16" s="3"/>
    </row>
    <row r="17" spans="1:6" ht="140.25" customHeight="1" x14ac:dyDescent="0.25">
      <c r="A17" s="16">
        <v>6</v>
      </c>
      <c r="B17" s="25" t="s">
        <v>16</v>
      </c>
      <c r="C17" s="25" t="s">
        <v>17</v>
      </c>
      <c r="D17" s="31">
        <f>E17*C4*12</f>
        <v>29.320799999999998</v>
      </c>
      <c r="E17" s="41">
        <v>2E-3</v>
      </c>
      <c r="F17" s="3"/>
    </row>
    <row r="18" spans="1:6" ht="18" customHeight="1" x14ac:dyDescent="0.25">
      <c r="A18" s="53" t="s">
        <v>66</v>
      </c>
      <c r="B18" s="53"/>
      <c r="C18" s="53"/>
      <c r="D18" s="53"/>
      <c r="E18" s="53"/>
      <c r="F18" s="3"/>
    </row>
    <row r="19" spans="1:6" ht="85.5" customHeight="1" x14ac:dyDescent="0.25">
      <c r="A19" s="16">
        <v>7</v>
      </c>
      <c r="B19" s="25" t="s">
        <v>19</v>
      </c>
      <c r="C19" s="25" t="s">
        <v>17</v>
      </c>
      <c r="D19" s="31">
        <f>E19*C4*12</f>
        <v>29.320799999999998</v>
      </c>
      <c r="E19" s="41">
        <v>2E-3</v>
      </c>
      <c r="F19" s="3"/>
    </row>
    <row r="20" spans="1:6" ht="18" customHeight="1" x14ac:dyDescent="0.25">
      <c r="A20" s="53" t="s">
        <v>67</v>
      </c>
      <c r="B20" s="53"/>
      <c r="C20" s="53"/>
      <c r="D20" s="53"/>
      <c r="E20" s="53"/>
      <c r="F20" s="3"/>
    </row>
    <row r="21" spans="1:6" ht="78.599999999999994" customHeight="1" x14ac:dyDescent="0.25">
      <c r="A21" s="16">
        <v>8</v>
      </c>
      <c r="B21" s="25" t="s">
        <v>21</v>
      </c>
      <c r="C21" s="25" t="s">
        <v>17</v>
      </c>
      <c r="D21" s="31">
        <f>E21*C4*12</f>
        <v>425.15160000000003</v>
      </c>
      <c r="E21" s="41">
        <v>2.9000000000000001E-2</v>
      </c>
      <c r="F21" s="3"/>
    </row>
    <row r="22" spans="1:6" ht="28.15" customHeight="1" x14ac:dyDescent="0.25">
      <c r="A22" s="53" t="s">
        <v>68</v>
      </c>
      <c r="B22" s="53"/>
      <c r="C22" s="53"/>
      <c r="D22" s="53"/>
      <c r="E22" s="53"/>
      <c r="F22" s="3"/>
    </row>
    <row r="23" spans="1:6" ht="89.45" customHeight="1" x14ac:dyDescent="0.25">
      <c r="A23" s="16">
        <v>9</v>
      </c>
      <c r="B23" s="25" t="s">
        <v>39</v>
      </c>
      <c r="C23" s="25" t="s">
        <v>22</v>
      </c>
      <c r="D23" s="22">
        <f>E23*C4*12</f>
        <v>7784.6724000000004</v>
      </c>
      <c r="E23" s="41">
        <v>0.53100000000000003</v>
      </c>
      <c r="F23" s="3"/>
    </row>
    <row r="24" spans="1:6" ht="94.5" customHeight="1" x14ac:dyDescent="0.25">
      <c r="A24" s="16">
        <v>10</v>
      </c>
      <c r="B24" s="25" t="s">
        <v>128</v>
      </c>
      <c r="C24" s="25" t="s">
        <v>54</v>
      </c>
      <c r="D24" s="22">
        <f>E24*C4*12</f>
        <v>923.60519999999997</v>
      </c>
      <c r="E24" s="41">
        <v>6.3E-2</v>
      </c>
      <c r="F24" s="3"/>
    </row>
    <row r="25" spans="1:6" ht="18" customHeight="1" x14ac:dyDescent="0.25">
      <c r="A25" s="53" t="s">
        <v>69</v>
      </c>
      <c r="B25" s="53"/>
      <c r="C25" s="53"/>
      <c r="D25" s="53"/>
      <c r="E25" s="53"/>
      <c r="F25" s="3"/>
    </row>
    <row r="26" spans="1:6" ht="45.6" customHeight="1" x14ac:dyDescent="0.25">
      <c r="A26" s="16">
        <v>11</v>
      </c>
      <c r="B26" s="25" t="s">
        <v>40</v>
      </c>
      <c r="C26" s="25" t="s">
        <v>6</v>
      </c>
      <c r="D26" s="22">
        <f>E26*C4*12</f>
        <v>7271.5583999999999</v>
      </c>
      <c r="E26" s="41">
        <v>0.496</v>
      </c>
      <c r="F26" s="3"/>
    </row>
    <row r="27" spans="1:6" ht="18" customHeight="1" x14ac:dyDescent="0.25">
      <c r="A27" s="53" t="s">
        <v>70</v>
      </c>
      <c r="B27" s="53"/>
      <c r="C27" s="53"/>
      <c r="D27" s="53"/>
      <c r="E27" s="53"/>
      <c r="F27" s="3"/>
    </row>
    <row r="28" spans="1:6" ht="123.6" customHeight="1" x14ac:dyDescent="0.25">
      <c r="A28" s="16">
        <v>12</v>
      </c>
      <c r="B28" s="15" t="s">
        <v>58</v>
      </c>
      <c r="C28" s="25" t="s">
        <v>59</v>
      </c>
      <c r="D28" s="22">
        <f>E28*C4*12</f>
        <v>16830.139200000001</v>
      </c>
      <c r="E28" s="41">
        <v>1.1479999999999999</v>
      </c>
      <c r="F28" s="3"/>
    </row>
    <row r="29" spans="1:6" ht="168" customHeight="1" x14ac:dyDescent="0.25">
      <c r="A29" s="16">
        <v>13</v>
      </c>
      <c r="B29" s="25" t="s">
        <v>55</v>
      </c>
      <c r="C29" s="25" t="s">
        <v>56</v>
      </c>
      <c r="D29" s="31">
        <f>E29*C4*12</f>
        <v>5614.9332000000004</v>
      </c>
      <c r="E29" s="41">
        <v>0.38300000000000001</v>
      </c>
      <c r="F29" s="3"/>
    </row>
    <row r="30" spans="1:6" ht="21" customHeight="1" x14ac:dyDescent="0.25">
      <c r="A30" s="53" t="s">
        <v>71</v>
      </c>
      <c r="B30" s="53"/>
      <c r="C30" s="53"/>
      <c r="D30" s="53"/>
      <c r="E30" s="53"/>
      <c r="F30" s="3"/>
    </row>
    <row r="31" spans="1:6" ht="85.9" customHeight="1" x14ac:dyDescent="0.25">
      <c r="A31" s="16">
        <v>14</v>
      </c>
      <c r="B31" s="25" t="s">
        <v>41</v>
      </c>
      <c r="C31" s="25" t="s">
        <v>42</v>
      </c>
      <c r="D31" s="31">
        <f>E31*C4*12</f>
        <v>30083.140800000001</v>
      </c>
      <c r="E31" s="41">
        <v>2.052</v>
      </c>
      <c r="F31" s="3"/>
    </row>
    <row r="32" spans="1:6" ht="55.9" customHeight="1" x14ac:dyDescent="0.25">
      <c r="A32" s="16">
        <v>15</v>
      </c>
      <c r="B32" s="25" t="s">
        <v>43</v>
      </c>
      <c r="C32" s="25" t="s">
        <v>13</v>
      </c>
      <c r="D32" s="31">
        <f>E32*C4*12</f>
        <v>1026.2280000000001</v>
      </c>
      <c r="E32" s="41">
        <v>7.0000000000000007E-2</v>
      </c>
      <c r="F32" s="3"/>
    </row>
    <row r="33" spans="1:8" ht="18" customHeight="1" x14ac:dyDescent="0.25">
      <c r="A33" s="16">
        <v>16</v>
      </c>
      <c r="B33" s="25" t="s">
        <v>23</v>
      </c>
      <c r="C33" s="25" t="s">
        <v>4</v>
      </c>
      <c r="D33" s="31">
        <f>E33*C4*12</f>
        <v>747.68039999999996</v>
      </c>
      <c r="E33" s="41">
        <v>5.0999999999999997E-2</v>
      </c>
      <c r="F33" s="3"/>
    </row>
    <row r="34" spans="1:8" ht="40.15" customHeight="1" x14ac:dyDescent="0.25">
      <c r="A34" s="16">
        <v>17</v>
      </c>
      <c r="B34" s="25" t="s">
        <v>24</v>
      </c>
      <c r="C34" s="25" t="s">
        <v>25</v>
      </c>
      <c r="D34" s="31">
        <f>E34*C4*12</f>
        <v>1656.6251999999999</v>
      </c>
      <c r="E34" s="41">
        <v>0.113</v>
      </c>
      <c r="F34" s="3"/>
    </row>
    <row r="35" spans="1:8" ht="18" customHeight="1" x14ac:dyDescent="0.25">
      <c r="A35" s="53" t="s">
        <v>72</v>
      </c>
      <c r="B35" s="53"/>
      <c r="C35" s="53"/>
      <c r="D35" s="53"/>
      <c r="E35" s="53"/>
      <c r="F35" s="3"/>
    </row>
    <row r="36" spans="1:8" ht="36" x14ac:dyDescent="0.25">
      <c r="A36" s="43">
        <v>18</v>
      </c>
      <c r="B36" s="54" t="s">
        <v>57</v>
      </c>
      <c r="C36" s="25" t="s">
        <v>26</v>
      </c>
      <c r="D36" s="55">
        <f>E36*C4*12</f>
        <v>22899.544800000003</v>
      </c>
      <c r="E36" s="46">
        <v>1.5620000000000001</v>
      </c>
      <c r="F36" s="49"/>
    </row>
    <row r="37" spans="1:8" ht="24" x14ac:dyDescent="0.25">
      <c r="A37" s="43"/>
      <c r="B37" s="54"/>
      <c r="C37" s="25" t="s">
        <v>27</v>
      </c>
      <c r="D37" s="55"/>
      <c r="E37" s="46"/>
      <c r="F37" s="49"/>
    </row>
    <row r="38" spans="1:8" ht="36.75" x14ac:dyDescent="0.25">
      <c r="A38" s="18">
        <v>19</v>
      </c>
      <c r="B38" s="26" t="s">
        <v>82</v>
      </c>
      <c r="C38" s="27" t="s">
        <v>83</v>
      </c>
      <c r="D38" s="32">
        <f>E38*C4*12</f>
        <v>5013.8568000000005</v>
      </c>
      <c r="E38" s="28">
        <v>0.34200000000000003</v>
      </c>
      <c r="F38" s="3"/>
    </row>
    <row r="39" spans="1:8" ht="28.9" customHeight="1" x14ac:dyDescent="0.25">
      <c r="A39" s="18">
        <v>20</v>
      </c>
      <c r="B39" s="29" t="s">
        <v>86</v>
      </c>
      <c r="C39" s="29" t="s">
        <v>85</v>
      </c>
      <c r="D39" s="32">
        <f>E39*C4*12</f>
        <v>4676.6676000000007</v>
      </c>
      <c r="E39" s="28">
        <v>0.31900000000000001</v>
      </c>
      <c r="F39" s="3"/>
    </row>
    <row r="40" spans="1:8" ht="28.9" customHeight="1" x14ac:dyDescent="0.25">
      <c r="A40" s="16">
        <v>21</v>
      </c>
      <c r="B40" s="25" t="s">
        <v>28</v>
      </c>
      <c r="C40" s="25" t="s">
        <v>29</v>
      </c>
      <c r="D40" s="31">
        <f>E40*C4*12</f>
        <v>747.68039999999996</v>
      </c>
      <c r="E40" s="41">
        <v>5.0999999999999997E-2</v>
      </c>
      <c r="F40" s="3"/>
    </row>
    <row r="41" spans="1:8" ht="28.9" customHeight="1" x14ac:dyDescent="0.25">
      <c r="A41" s="16">
        <v>22</v>
      </c>
      <c r="B41" s="25" t="s">
        <v>88</v>
      </c>
      <c r="C41" s="25" t="s">
        <v>89</v>
      </c>
      <c r="D41" s="31">
        <f>E41*C4*12</f>
        <v>8356.4279999999999</v>
      </c>
      <c r="E41" s="41">
        <v>0.56999999999999995</v>
      </c>
      <c r="F41" s="3"/>
    </row>
    <row r="42" spans="1:8" ht="18" customHeight="1" x14ac:dyDescent="0.25">
      <c r="A42" s="16">
        <v>23</v>
      </c>
      <c r="B42" s="25" t="s">
        <v>30</v>
      </c>
      <c r="C42" s="25" t="s">
        <v>91</v>
      </c>
      <c r="D42" s="31">
        <f>E42*C4*12</f>
        <v>5013.8568000000005</v>
      </c>
      <c r="E42" s="41">
        <v>0.34200000000000003</v>
      </c>
      <c r="F42" s="3"/>
    </row>
    <row r="43" spans="1:8" ht="18" customHeight="1" x14ac:dyDescent="0.25">
      <c r="A43" s="53" t="s">
        <v>73</v>
      </c>
      <c r="B43" s="53"/>
      <c r="C43" s="53"/>
      <c r="D43" s="53"/>
      <c r="E43" s="53"/>
      <c r="F43" s="3"/>
    </row>
    <row r="44" spans="1:8" ht="147" customHeight="1" x14ac:dyDescent="0.25">
      <c r="A44" s="16">
        <v>24</v>
      </c>
      <c r="B44" s="25" t="s">
        <v>31</v>
      </c>
      <c r="C44" s="25" t="s">
        <v>32</v>
      </c>
      <c r="D44" s="31">
        <f>E44*C4*12</f>
        <v>16551.5916</v>
      </c>
      <c r="E44" s="41">
        <v>1.129</v>
      </c>
      <c r="F44" s="3"/>
    </row>
    <row r="45" spans="1:8" ht="15" customHeight="1" x14ac:dyDescent="0.25">
      <c r="A45" s="53" t="s">
        <v>74</v>
      </c>
      <c r="B45" s="53"/>
      <c r="C45" s="53"/>
      <c r="D45" s="53"/>
      <c r="E45" s="53"/>
      <c r="F45" s="3"/>
    </row>
    <row r="46" spans="1:8" x14ac:dyDescent="0.25">
      <c r="A46" s="16">
        <v>25</v>
      </c>
      <c r="B46" s="25" t="s">
        <v>33</v>
      </c>
      <c r="C46" s="25" t="s">
        <v>34</v>
      </c>
      <c r="D46" s="31">
        <f>E46*C4*12</f>
        <v>58494.996000000006</v>
      </c>
      <c r="E46" s="41">
        <v>3.99</v>
      </c>
      <c r="F46" s="3"/>
    </row>
    <row r="47" spans="1:8" x14ac:dyDescent="0.25">
      <c r="A47" s="16">
        <v>26</v>
      </c>
      <c r="B47" s="25" t="s">
        <v>35</v>
      </c>
      <c r="C47" s="25"/>
      <c r="D47" s="31">
        <f>E47*C4*12</f>
        <v>194851.37640000004</v>
      </c>
      <c r="E47" s="23">
        <f>E8+E9+E11+E13+E15+E17+E19+E21+E23+E24+E26+E28+E29+E31+E32+E33+E34+E36+E38+E39+E40+E41+E42+E44+E46</f>
        <v>13.291000000000002</v>
      </c>
      <c r="F47" s="3"/>
      <c r="H47" s="35"/>
    </row>
    <row r="48" spans="1:8" x14ac:dyDescent="0.25">
      <c r="A48" s="1"/>
    </row>
    <row r="49" spans="4:5" x14ac:dyDescent="0.25">
      <c r="D49" s="4"/>
    </row>
    <row r="51" spans="4:5" x14ac:dyDescent="0.25">
      <c r="E51" s="35"/>
    </row>
  </sheetData>
  <mergeCells count="23">
    <mergeCell ref="F36:F37"/>
    <mergeCell ref="A20:E20"/>
    <mergeCell ref="A1:E1"/>
    <mergeCell ref="A2:E2"/>
    <mergeCell ref="A3:E3"/>
    <mergeCell ref="A6:E6"/>
    <mergeCell ref="A7:E7"/>
    <mergeCell ref="A10:E10"/>
    <mergeCell ref="A12:E12"/>
    <mergeCell ref="A14:E14"/>
    <mergeCell ref="A16:E16"/>
    <mergeCell ref="A18:E18"/>
    <mergeCell ref="A43:E43"/>
    <mergeCell ref="A45:E45"/>
    <mergeCell ref="A22:E22"/>
    <mergeCell ref="A25:E25"/>
    <mergeCell ref="A27:E27"/>
    <mergeCell ref="A30:E30"/>
    <mergeCell ref="A35:E35"/>
    <mergeCell ref="A36:A37"/>
    <mergeCell ref="B36:B37"/>
    <mergeCell ref="D36:D37"/>
    <mergeCell ref="E36:E37"/>
  </mergeCells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8"/>
  <sheetViews>
    <sheetView workbookViewId="0">
      <selection sqref="A1:E44"/>
    </sheetView>
  </sheetViews>
  <sheetFormatPr defaultRowHeight="15" x14ac:dyDescent="0.25"/>
  <cols>
    <col min="1" max="1" width="7.28515625" customWidth="1"/>
    <col min="2" max="2" width="32.28515625" customWidth="1"/>
    <col min="3" max="3" width="13.42578125" customWidth="1"/>
    <col min="4" max="4" width="13.28515625" customWidth="1"/>
    <col min="5" max="5" width="13.7109375" customWidth="1"/>
    <col min="6" max="6" width="10.42578125" bestFit="1" customWidth="1"/>
  </cols>
  <sheetData>
    <row r="1" spans="1:6" x14ac:dyDescent="0.25">
      <c r="A1" s="47" t="s">
        <v>0</v>
      </c>
      <c r="B1" s="47"/>
      <c r="C1" s="47"/>
      <c r="D1" s="47"/>
      <c r="E1" s="47"/>
    </row>
    <row r="2" spans="1:6" x14ac:dyDescent="0.25">
      <c r="A2" s="47" t="s">
        <v>137</v>
      </c>
      <c r="B2" s="47"/>
      <c r="C2" s="47"/>
      <c r="D2" s="47"/>
      <c r="E2" s="47"/>
    </row>
    <row r="3" spans="1:6" ht="22.15" customHeight="1" x14ac:dyDescent="0.25">
      <c r="A3" s="48" t="s">
        <v>106</v>
      </c>
      <c r="B3" s="48"/>
      <c r="C3" s="48"/>
      <c r="D3" s="48"/>
      <c r="E3" s="48"/>
    </row>
    <row r="4" spans="1:6" ht="12.6" customHeight="1" x14ac:dyDescent="0.25">
      <c r="A4" s="7"/>
      <c r="B4" s="9" t="s">
        <v>52</v>
      </c>
      <c r="C4" s="11">
        <v>383</v>
      </c>
      <c r="D4" s="8"/>
      <c r="E4" s="8"/>
    </row>
    <row r="5" spans="1:6" ht="52.9" customHeight="1" x14ac:dyDescent="0.25">
      <c r="A5" s="15" t="s">
        <v>1</v>
      </c>
      <c r="B5" s="15" t="s">
        <v>2</v>
      </c>
      <c r="C5" s="15" t="s">
        <v>3</v>
      </c>
      <c r="D5" s="15" t="s">
        <v>36</v>
      </c>
      <c r="E5" s="15" t="s">
        <v>37</v>
      </c>
    </row>
    <row r="6" spans="1:6" ht="18" customHeight="1" x14ac:dyDescent="0.25">
      <c r="A6" s="59" t="s">
        <v>124</v>
      </c>
      <c r="B6" s="59"/>
      <c r="C6" s="59"/>
      <c r="D6" s="59"/>
      <c r="E6" s="59"/>
    </row>
    <row r="7" spans="1:6" ht="18" customHeight="1" x14ac:dyDescent="0.25">
      <c r="A7" s="59" t="s">
        <v>61</v>
      </c>
      <c r="B7" s="59"/>
      <c r="C7" s="59"/>
      <c r="D7" s="59"/>
      <c r="E7" s="59"/>
      <c r="F7" s="3"/>
    </row>
    <row r="8" spans="1:6" ht="64.150000000000006" customHeight="1" x14ac:dyDescent="0.25">
      <c r="A8" s="16" t="s">
        <v>107</v>
      </c>
      <c r="B8" s="17" t="s">
        <v>60</v>
      </c>
      <c r="C8" s="17" t="s">
        <v>53</v>
      </c>
      <c r="D8" s="22">
        <f>E8*C4*12</f>
        <v>68.94</v>
      </c>
      <c r="E8" s="41">
        <v>1.4999999999999999E-2</v>
      </c>
      <c r="F8" s="3"/>
    </row>
    <row r="9" spans="1:6" ht="30" customHeight="1" x14ac:dyDescent="0.25">
      <c r="A9" s="16" t="s">
        <v>108</v>
      </c>
      <c r="B9" s="17" t="s">
        <v>7</v>
      </c>
      <c r="C9" s="17" t="s">
        <v>8</v>
      </c>
      <c r="D9" s="22">
        <f>E9*C4*12</f>
        <v>36.768000000000001</v>
      </c>
      <c r="E9" s="41">
        <v>8.0000000000000002E-3</v>
      </c>
      <c r="F9" s="3"/>
    </row>
    <row r="10" spans="1:6" ht="30" customHeight="1" x14ac:dyDescent="0.25">
      <c r="A10" s="59" t="s">
        <v>62</v>
      </c>
      <c r="B10" s="59"/>
      <c r="C10" s="59"/>
      <c r="D10" s="59"/>
      <c r="E10" s="59"/>
      <c r="F10" s="3"/>
    </row>
    <row r="11" spans="1:6" ht="96.6" customHeight="1" x14ac:dyDescent="0.25">
      <c r="A11" s="16" t="s">
        <v>109</v>
      </c>
      <c r="B11" s="17" t="s">
        <v>10</v>
      </c>
      <c r="C11" s="17" t="s">
        <v>11</v>
      </c>
      <c r="D11" s="22">
        <f>E11*C4*12</f>
        <v>87.323999999999998</v>
      </c>
      <c r="E11" s="41">
        <v>1.9E-2</v>
      </c>
      <c r="F11" s="3"/>
    </row>
    <row r="12" spans="1:6" ht="18" customHeight="1" x14ac:dyDescent="0.25">
      <c r="A12" s="59" t="s">
        <v>75</v>
      </c>
      <c r="B12" s="59"/>
      <c r="C12" s="59"/>
      <c r="D12" s="59"/>
      <c r="E12" s="59"/>
      <c r="F12" s="3"/>
    </row>
    <row r="13" spans="1:6" ht="121.15" customHeight="1" x14ac:dyDescent="0.25">
      <c r="A13" s="16" t="s">
        <v>97</v>
      </c>
      <c r="B13" s="17" t="s">
        <v>12</v>
      </c>
      <c r="C13" s="17" t="s">
        <v>6</v>
      </c>
      <c r="D13" s="22">
        <f>E13*C4*12</f>
        <v>9.1920000000000002</v>
      </c>
      <c r="E13" s="41">
        <v>2E-3</v>
      </c>
      <c r="F13" s="3"/>
    </row>
    <row r="14" spans="1:6" ht="18" customHeight="1" x14ac:dyDescent="0.25">
      <c r="A14" s="59" t="s">
        <v>64</v>
      </c>
      <c r="B14" s="59"/>
      <c r="C14" s="59"/>
      <c r="D14" s="59"/>
      <c r="E14" s="59"/>
      <c r="F14" s="3"/>
    </row>
    <row r="15" spans="1:6" ht="72.75" customHeight="1" x14ac:dyDescent="0.25">
      <c r="A15" s="16" t="s">
        <v>98</v>
      </c>
      <c r="B15" s="17" t="s">
        <v>38</v>
      </c>
      <c r="C15" s="17" t="s">
        <v>6</v>
      </c>
      <c r="D15" s="22">
        <f>E15*C4*12</f>
        <v>9.1920000000000002</v>
      </c>
      <c r="E15" s="41">
        <v>2E-3</v>
      </c>
      <c r="F15" s="3"/>
    </row>
    <row r="16" spans="1:6" ht="24" customHeight="1" x14ac:dyDescent="0.25">
      <c r="A16" s="59" t="s">
        <v>65</v>
      </c>
      <c r="B16" s="59"/>
      <c r="C16" s="59"/>
      <c r="D16" s="59"/>
      <c r="E16" s="59"/>
      <c r="F16" s="3"/>
    </row>
    <row r="17" spans="1:6" ht="120.6" customHeight="1" x14ac:dyDescent="0.25">
      <c r="A17" s="16" t="s">
        <v>110</v>
      </c>
      <c r="B17" s="17" t="s">
        <v>16</v>
      </c>
      <c r="C17" s="17" t="s">
        <v>17</v>
      </c>
      <c r="D17" s="22">
        <f>E17*C4*12</f>
        <v>9.1920000000000002</v>
      </c>
      <c r="E17" s="41">
        <v>2E-3</v>
      </c>
      <c r="F17" s="3"/>
    </row>
    <row r="18" spans="1:6" ht="18" customHeight="1" x14ac:dyDescent="0.25">
      <c r="A18" s="59" t="s">
        <v>66</v>
      </c>
      <c r="B18" s="59"/>
      <c r="C18" s="59"/>
      <c r="D18" s="59"/>
      <c r="E18" s="59"/>
      <c r="F18" s="3"/>
    </row>
    <row r="19" spans="1:6" ht="85.5" customHeight="1" x14ac:dyDescent="0.25">
      <c r="A19" s="16" t="s">
        <v>99</v>
      </c>
      <c r="B19" s="17" t="s">
        <v>19</v>
      </c>
      <c r="C19" s="17" t="s">
        <v>17</v>
      </c>
      <c r="D19" s="22">
        <f>E19*C4*12</f>
        <v>9.1920000000000002</v>
      </c>
      <c r="E19" s="41">
        <v>2E-3</v>
      </c>
      <c r="F19" s="3"/>
    </row>
    <row r="20" spans="1:6" ht="18" customHeight="1" x14ac:dyDescent="0.25">
      <c r="A20" s="59" t="s">
        <v>67</v>
      </c>
      <c r="B20" s="59"/>
      <c r="C20" s="59"/>
      <c r="D20" s="59"/>
      <c r="E20" s="59"/>
      <c r="F20" s="3"/>
    </row>
    <row r="21" spans="1:6" ht="78.599999999999994" customHeight="1" x14ac:dyDescent="0.25">
      <c r="A21" s="16" t="s">
        <v>111</v>
      </c>
      <c r="B21" s="17" t="s">
        <v>21</v>
      </c>
      <c r="C21" s="17" t="s">
        <v>17</v>
      </c>
      <c r="D21" s="16">
        <f>E21*C4*12</f>
        <v>133.28400000000002</v>
      </c>
      <c r="E21" s="41">
        <v>2.9000000000000001E-2</v>
      </c>
      <c r="F21" s="3"/>
    </row>
    <row r="22" spans="1:6" ht="19.899999999999999" customHeight="1" x14ac:dyDescent="0.25">
      <c r="A22" s="57" t="s">
        <v>127</v>
      </c>
      <c r="B22" s="57"/>
      <c r="C22" s="57"/>
      <c r="D22" s="57"/>
      <c r="E22" s="57"/>
      <c r="F22" s="3"/>
    </row>
    <row r="23" spans="1:6" ht="58.9" customHeight="1" x14ac:dyDescent="0.25">
      <c r="A23" s="16" t="s">
        <v>100</v>
      </c>
      <c r="B23" s="17" t="s">
        <v>125</v>
      </c>
      <c r="C23" s="17" t="s">
        <v>95</v>
      </c>
      <c r="D23" s="22">
        <f>E23*C4*12</f>
        <v>2619.7199999999998</v>
      </c>
      <c r="E23" s="41">
        <v>0.56999999999999995</v>
      </c>
      <c r="F23" s="3"/>
    </row>
    <row r="24" spans="1:6" ht="18" customHeight="1" x14ac:dyDescent="0.25">
      <c r="A24" s="43" t="s">
        <v>76</v>
      </c>
      <c r="B24" s="43"/>
      <c r="C24" s="43"/>
      <c r="D24" s="43"/>
      <c r="E24" s="43"/>
      <c r="F24" s="3"/>
    </row>
    <row r="25" spans="1:6" ht="123.6" customHeight="1" x14ac:dyDescent="0.25">
      <c r="A25" s="16" t="s">
        <v>101</v>
      </c>
      <c r="B25" s="16" t="s">
        <v>58</v>
      </c>
      <c r="C25" s="17" t="s">
        <v>59</v>
      </c>
      <c r="D25" s="22">
        <f>E25*C4*12</f>
        <v>5276.2079999999996</v>
      </c>
      <c r="E25" s="41">
        <v>1.1479999999999999</v>
      </c>
      <c r="F25" s="3"/>
    </row>
    <row r="26" spans="1:6" ht="168" customHeight="1" x14ac:dyDescent="0.25">
      <c r="A26" s="16" t="s">
        <v>102</v>
      </c>
      <c r="B26" s="17" t="s">
        <v>55</v>
      </c>
      <c r="C26" s="17" t="s">
        <v>56</v>
      </c>
      <c r="D26" s="22">
        <f>E26*C4*12</f>
        <v>1760.268</v>
      </c>
      <c r="E26" s="41">
        <v>0.38300000000000001</v>
      </c>
      <c r="F26" s="3"/>
    </row>
    <row r="27" spans="1:6" ht="21" customHeight="1" x14ac:dyDescent="0.25">
      <c r="A27" s="43" t="s">
        <v>77</v>
      </c>
      <c r="B27" s="43"/>
      <c r="C27" s="43"/>
      <c r="D27" s="43"/>
      <c r="E27" s="43"/>
      <c r="F27" s="3"/>
    </row>
    <row r="28" spans="1:6" ht="85.9" customHeight="1" x14ac:dyDescent="0.25">
      <c r="A28" s="16" t="s">
        <v>103</v>
      </c>
      <c r="B28" s="17" t="s">
        <v>41</v>
      </c>
      <c r="C28" s="17" t="s">
        <v>42</v>
      </c>
      <c r="D28" s="16">
        <f>E28*C4*12</f>
        <v>9430.9920000000002</v>
      </c>
      <c r="E28" s="41">
        <v>2.052</v>
      </c>
      <c r="F28" s="3"/>
    </row>
    <row r="29" spans="1:6" ht="55.9" customHeight="1" x14ac:dyDescent="0.25">
      <c r="A29" s="16" t="s">
        <v>112</v>
      </c>
      <c r="B29" s="17" t="s">
        <v>43</v>
      </c>
      <c r="C29" s="17" t="s">
        <v>13</v>
      </c>
      <c r="D29" s="22">
        <f>E29*C4*12</f>
        <v>321.72000000000003</v>
      </c>
      <c r="E29" s="41">
        <v>7.0000000000000007E-2</v>
      </c>
      <c r="F29" s="3"/>
    </row>
    <row r="30" spans="1:6" ht="18" customHeight="1" x14ac:dyDescent="0.25">
      <c r="A30" s="16" t="s">
        <v>113</v>
      </c>
      <c r="B30" s="17" t="s">
        <v>23</v>
      </c>
      <c r="C30" s="17" t="s">
        <v>4</v>
      </c>
      <c r="D30" s="22">
        <f>E30*C4*12</f>
        <v>234.39599999999996</v>
      </c>
      <c r="E30" s="41">
        <v>5.0999999999999997E-2</v>
      </c>
      <c r="F30" s="3"/>
    </row>
    <row r="31" spans="1:6" ht="40.15" customHeight="1" x14ac:dyDescent="0.25">
      <c r="A31" s="16" t="s">
        <v>114</v>
      </c>
      <c r="B31" s="17" t="s">
        <v>24</v>
      </c>
      <c r="C31" s="17" t="s">
        <v>4</v>
      </c>
      <c r="D31" s="22">
        <f>E31*C4*12</f>
        <v>519.34800000000007</v>
      </c>
      <c r="E31" s="41">
        <v>0.113</v>
      </c>
      <c r="F31" s="3"/>
    </row>
    <row r="32" spans="1:6" ht="18" customHeight="1" x14ac:dyDescent="0.25">
      <c r="A32" s="43" t="s">
        <v>78</v>
      </c>
      <c r="B32" s="43"/>
      <c r="C32" s="43"/>
      <c r="D32" s="43"/>
      <c r="E32" s="43"/>
      <c r="F32" s="3"/>
    </row>
    <row r="33" spans="1:6" ht="36" x14ac:dyDescent="0.25">
      <c r="A33" s="43" t="s">
        <v>115</v>
      </c>
      <c r="B33" s="44" t="s">
        <v>57</v>
      </c>
      <c r="C33" s="17" t="s">
        <v>26</v>
      </c>
      <c r="D33" s="45">
        <f>E33*C4*12</f>
        <v>7178.9519999999993</v>
      </c>
      <c r="E33" s="46">
        <v>1.5620000000000001</v>
      </c>
      <c r="F33" s="49"/>
    </row>
    <row r="34" spans="1:6" ht="24" x14ac:dyDescent="0.25">
      <c r="A34" s="43"/>
      <c r="B34" s="44"/>
      <c r="C34" s="17" t="s">
        <v>27</v>
      </c>
      <c r="D34" s="45"/>
      <c r="E34" s="46"/>
      <c r="F34" s="49"/>
    </row>
    <row r="35" spans="1:6" ht="36.75" x14ac:dyDescent="0.25">
      <c r="A35" s="18" t="s">
        <v>116</v>
      </c>
      <c r="B35" s="19" t="s">
        <v>82</v>
      </c>
      <c r="C35" s="20" t="s">
        <v>83</v>
      </c>
      <c r="D35" s="18">
        <f>E35*C4*12</f>
        <v>1571.8320000000003</v>
      </c>
      <c r="E35" s="28">
        <v>0.34200000000000003</v>
      </c>
      <c r="F35" s="3"/>
    </row>
    <row r="36" spans="1:6" ht="28.9" customHeight="1" x14ac:dyDescent="0.25">
      <c r="A36" s="18" t="s">
        <v>117</v>
      </c>
      <c r="B36" s="21" t="s">
        <v>87</v>
      </c>
      <c r="C36" s="21" t="s">
        <v>85</v>
      </c>
      <c r="D36" s="24">
        <f>E36*C4*12</f>
        <v>1466.124</v>
      </c>
      <c r="E36" s="28">
        <v>0.31900000000000001</v>
      </c>
      <c r="F36" s="3"/>
    </row>
    <row r="37" spans="1:6" ht="28.9" customHeight="1" x14ac:dyDescent="0.25">
      <c r="A37" s="16" t="s">
        <v>118</v>
      </c>
      <c r="B37" s="17" t="s">
        <v>28</v>
      </c>
      <c r="C37" s="17" t="s">
        <v>29</v>
      </c>
      <c r="D37" s="22">
        <f>E37*C4*12</f>
        <v>234.39599999999996</v>
      </c>
      <c r="E37" s="41">
        <v>5.0999999999999997E-2</v>
      </c>
      <c r="F37" s="3"/>
    </row>
    <row r="38" spans="1:6" ht="28.9" customHeight="1" x14ac:dyDescent="0.25">
      <c r="A38" s="16" t="s">
        <v>119</v>
      </c>
      <c r="B38" s="17" t="s">
        <v>88</v>
      </c>
      <c r="C38" s="17" t="s">
        <v>89</v>
      </c>
      <c r="D38" s="22">
        <f>E38*C4*12</f>
        <v>2619.7199999999998</v>
      </c>
      <c r="E38" s="41">
        <v>0.56999999999999995</v>
      </c>
      <c r="F38" s="3"/>
    </row>
    <row r="39" spans="1:6" ht="18" customHeight="1" x14ac:dyDescent="0.25">
      <c r="A39" s="16" t="s">
        <v>120</v>
      </c>
      <c r="B39" s="17" t="s">
        <v>30</v>
      </c>
      <c r="C39" s="17" t="s">
        <v>91</v>
      </c>
      <c r="D39" s="22">
        <f>E39*C4*12</f>
        <v>1571.8320000000003</v>
      </c>
      <c r="E39" s="41">
        <v>0.34200000000000003</v>
      </c>
      <c r="F39" s="3"/>
    </row>
    <row r="40" spans="1:6" ht="18" customHeight="1" x14ac:dyDescent="0.25">
      <c r="A40" s="43" t="s">
        <v>79</v>
      </c>
      <c r="B40" s="43"/>
      <c r="C40" s="43"/>
      <c r="D40" s="43"/>
      <c r="E40" s="43"/>
      <c r="F40" s="3"/>
    </row>
    <row r="41" spans="1:6" ht="147" customHeight="1" x14ac:dyDescent="0.25">
      <c r="A41" s="16" t="s">
        <v>121</v>
      </c>
      <c r="B41" s="17" t="s">
        <v>96</v>
      </c>
      <c r="C41" s="17" t="s">
        <v>32</v>
      </c>
      <c r="D41" s="22">
        <f>E41*C4*12</f>
        <v>5188.884</v>
      </c>
      <c r="E41" s="41">
        <v>1.129</v>
      </c>
      <c r="F41" s="3"/>
    </row>
    <row r="42" spans="1:6" ht="15" customHeight="1" x14ac:dyDescent="0.25">
      <c r="A42" s="43" t="s">
        <v>80</v>
      </c>
      <c r="B42" s="43"/>
      <c r="C42" s="43"/>
      <c r="D42" s="43"/>
      <c r="E42" s="43"/>
      <c r="F42" s="3"/>
    </row>
    <row r="43" spans="1:6" x14ac:dyDescent="0.25">
      <c r="A43" s="16" t="s">
        <v>122</v>
      </c>
      <c r="B43" s="17" t="s">
        <v>33</v>
      </c>
      <c r="C43" s="17" t="s">
        <v>126</v>
      </c>
      <c r="D43" s="16">
        <f>E43*C4*12</f>
        <v>18338.04</v>
      </c>
      <c r="E43" s="41">
        <v>3.99</v>
      </c>
      <c r="F43" s="3"/>
    </row>
    <row r="44" spans="1:6" x14ac:dyDescent="0.25">
      <c r="A44" s="16" t="s">
        <v>123</v>
      </c>
      <c r="B44" s="17" t="s">
        <v>35</v>
      </c>
      <c r="C44" s="17"/>
      <c r="D44" s="34">
        <f>E44*C4*12</f>
        <v>58695.516000000003</v>
      </c>
      <c r="E44" s="33">
        <f>E8+E9+E11+E13+E15+E17+E19+E21+E23+E25+E26+E28+E29+E30+E31+E33+E35+E36+E37+E38+E39+E41+E43</f>
        <v>12.771000000000001</v>
      </c>
      <c r="F44" s="3"/>
    </row>
    <row r="45" spans="1:6" x14ac:dyDescent="0.25">
      <c r="A45" s="1"/>
    </row>
    <row r="46" spans="1:6" x14ac:dyDescent="0.25">
      <c r="D46" s="4"/>
    </row>
    <row r="48" spans="1:6" x14ac:dyDescent="0.25">
      <c r="E48" s="35"/>
    </row>
  </sheetData>
  <mergeCells count="22">
    <mergeCell ref="F33:F34"/>
    <mergeCell ref="A10:E10"/>
    <mergeCell ref="A1:E1"/>
    <mergeCell ref="A2:E2"/>
    <mergeCell ref="A3:E3"/>
    <mergeCell ref="A6:E6"/>
    <mergeCell ref="A7:E7"/>
    <mergeCell ref="A12:E12"/>
    <mergeCell ref="A14:E14"/>
    <mergeCell ref="A16:E16"/>
    <mergeCell ref="A18:E18"/>
    <mergeCell ref="A20:E20"/>
    <mergeCell ref="A22:E22"/>
    <mergeCell ref="A40:E40"/>
    <mergeCell ref="A42:E42"/>
    <mergeCell ref="A24:E24"/>
    <mergeCell ref="A27:E27"/>
    <mergeCell ref="A32:E32"/>
    <mergeCell ref="A33:A34"/>
    <mergeCell ref="B33:B34"/>
    <mergeCell ref="D33:D34"/>
    <mergeCell ref="E33:E34"/>
  </mergeCells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H48"/>
  <sheetViews>
    <sheetView workbookViewId="0">
      <selection sqref="A1:E44"/>
    </sheetView>
  </sheetViews>
  <sheetFormatPr defaultRowHeight="15" x14ac:dyDescent="0.25"/>
  <cols>
    <col min="1" max="1" width="7.28515625" customWidth="1"/>
    <col min="2" max="2" width="32.28515625" customWidth="1"/>
    <col min="3" max="3" width="13.42578125" customWidth="1"/>
    <col min="4" max="4" width="13.28515625" customWidth="1"/>
    <col min="5" max="5" width="13.7109375" customWidth="1"/>
    <col min="6" max="6" width="10.42578125" bestFit="1" customWidth="1"/>
  </cols>
  <sheetData>
    <row r="1" spans="1:6" x14ac:dyDescent="0.25">
      <c r="A1" s="47" t="s">
        <v>0</v>
      </c>
      <c r="B1" s="47"/>
      <c r="C1" s="47"/>
      <c r="D1" s="47"/>
      <c r="E1" s="47"/>
    </row>
    <row r="2" spans="1:6" x14ac:dyDescent="0.25">
      <c r="A2" s="47" t="s">
        <v>140</v>
      </c>
      <c r="B2" s="47"/>
      <c r="C2" s="47"/>
      <c r="D2" s="47"/>
      <c r="E2" s="47"/>
    </row>
    <row r="3" spans="1:6" ht="21" customHeight="1" x14ac:dyDescent="0.25">
      <c r="A3" s="48" t="s">
        <v>130</v>
      </c>
      <c r="B3" s="48"/>
      <c r="C3" s="48"/>
      <c r="D3" s="48"/>
      <c r="E3" s="48"/>
    </row>
    <row r="4" spans="1:6" ht="12.6" customHeight="1" x14ac:dyDescent="0.25">
      <c r="A4" s="7"/>
      <c r="B4" s="9" t="s">
        <v>52</v>
      </c>
      <c r="C4" s="10">
        <v>773.1</v>
      </c>
      <c r="D4" s="12"/>
      <c r="E4" s="12"/>
    </row>
    <row r="5" spans="1:6" ht="52.9" customHeight="1" x14ac:dyDescent="0.25">
      <c r="A5" s="16" t="s">
        <v>1</v>
      </c>
      <c r="B5" s="16" t="s">
        <v>2</v>
      </c>
      <c r="C5" s="16" t="s">
        <v>3</v>
      </c>
      <c r="D5" s="16" t="s">
        <v>36</v>
      </c>
      <c r="E5" s="16" t="s">
        <v>37</v>
      </c>
    </row>
    <row r="6" spans="1:6" ht="18" customHeight="1" x14ac:dyDescent="0.25">
      <c r="A6" s="43" t="s">
        <v>124</v>
      </c>
      <c r="B6" s="43"/>
      <c r="C6" s="43"/>
      <c r="D6" s="43"/>
      <c r="E6" s="43"/>
    </row>
    <row r="7" spans="1:6" ht="18" customHeight="1" x14ac:dyDescent="0.25">
      <c r="A7" s="43" t="s">
        <v>61</v>
      </c>
      <c r="B7" s="43"/>
      <c r="C7" s="43"/>
      <c r="D7" s="43"/>
      <c r="E7" s="43"/>
      <c r="F7" s="3"/>
    </row>
    <row r="8" spans="1:6" ht="64.150000000000006" customHeight="1" x14ac:dyDescent="0.25">
      <c r="A8" s="16">
        <v>1</v>
      </c>
      <c r="B8" s="17" t="s">
        <v>60</v>
      </c>
      <c r="C8" s="17" t="s">
        <v>53</v>
      </c>
      <c r="D8" s="22">
        <f>E8*C4*12</f>
        <v>139.15800000000002</v>
      </c>
      <c r="E8" s="41">
        <v>1.4999999999999999E-2</v>
      </c>
      <c r="F8" s="3"/>
    </row>
    <row r="9" spans="1:6" ht="30" customHeight="1" x14ac:dyDescent="0.25">
      <c r="A9" s="16">
        <v>2</v>
      </c>
      <c r="B9" s="17" t="s">
        <v>7</v>
      </c>
      <c r="C9" s="17" t="s">
        <v>8</v>
      </c>
      <c r="D9" s="22">
        <f>E9*C4*12</f>
        <v>74.217600000000004</v>
      </c>
      <c r="E9" s="41">
        <v>8.0000000000000002E-3</v>
      </c>
      <c r="F9" s="3"/>
    </row>
    <row r="10" spans="1:6" ht="30" customHeight="1" x14ac:dyDescent="0.25">
      <c r="A10" s="43" t="s">
        <v>62</v>
      </c>
      <c r="B10" s="43"/>
      <c r="C10" s="43"/>
      <c r="D10" s="43"/>
      <c r="E10" s="43"/>
      <c r="F10" s="3"/>
    </row>
    <row r="11" spans="1:6" ht="96.6" customHeight="1" x14ac:dyDescent="0.25">
      <c r="A11" s="16">
        <v>3</v>
      </c>
      <c r="B11" s="17" t="s">
        <v>10</v>
      </c>
      <c r="C11" s="17" t="s">
        <v>11</v>
      </c>
      <c r="D11" s="22">
        <f>E11*C4*12</f>
        <v>176.26679999999999</v>
      </c>
      <c r="E11" s="41">
        <v>1.9E-2</v>
      </c>
      <c r="F11" s="3"/>
    </row>
    <row r="12" spans="1:6" ht="18" customHeight="1" x14ac:dyDescent="0.25">
      <c r="A12" s="43" t="s">
        <v>63</v>
      </c>
      <c r="B12" s="43"/>
      <c r="C12" s="43"/>
      <c r="D12" s="43"/>
      <c r="E12" s="43"/>
      <c r="F12" s="3"/>
    </row>
    <row r="13" spans="1:6" ht="121.15" customHeight="1" x14ac:dyDescent="0.25">
      <c r="A13" s="16">
        <v>4</v>
      </c>
      <c r="B13" s="17" t="s">
        <v>12</v>
      </c>
      <c r="C13" s="17" t="s">
        <v>6</v>
      </c>
      <c r="D13" s="22">
        <f>E13*C4*12</f>
        <v>18.554400000000001</v>
      </c>
      <c r="E13" s="41">
        <v>2E-3</v>
      </c>
      <c r="F13" s="3"/>
    </row>
    <row r="14" spans="1:6" ht="18" customHeight="1" x14ac:dyDescent="0.25">
      <c r="A14" s="43" t="s">
        <v>64</v>
      </c>
      <c r="B14" s="43"/>
      <c r="C14" s="43"/>
      <c r="D14" s="43"/>
      <c r="E14" s="43"/>
      <c r="F14" s="3"/>
    </row>
    <row r="15" spans="1:6" ht="72.75" customHeight="1" x14ac:dyDescent="0.25">
      <c r="A15" s="16">
        <v>5</v>
      </c>
      <c r="B15" s="17" t="s">
        <v>38</v>
      </c>
      <c r="C15" s="17" t="s">
        <v>6</v>
      </c>
      <c r="D15" s="22">
        <f>E15*C4*12</f>
        <v>18.554400000000001</v>
      </c>
      <c r="E15" s="41">
        <v>2E-3</v>
      </c>
      <c r="F15" s="3"/>
    </row>
    <row r="16" spans="1:6" ht="24" customHeight="1" x14ac:dyDescent="0.25">
      <c r="A16" s="43" t="s">
        <v>65</v>
      </c>
      <c r="B16" s="43"/>
      <c r="C16" s="43"/>
      <c r="D16" s="43"/>
      <c r="E16" s="43"/>
      <c r="F16" s="3"/>
    </row>
    <row r="17" spans="1:6" ht="140.25" customHeight="1" x14ac:dyDescent="0.25">
      <c r="A17" s="16">
        <v>6</v>
      </c>
      <c r="B17" s="17" t="s">
        <v>16</v>
      </c>
      <c r="C17" s="17" t="s">
        <v>17</v>
      </c>
      <c r="D17" s="22">
        <f>E17*C4*12</f>
        <v>18.554400000000001</v>
      </c>
      <c r="E17" s="41">
        <v>2E-3</v>
      </c>
      <c r="F17" s="3"/>
    </row>
    <row r="18" spans="1:6" ht="18" customHeight="1" x14ac:dyDescent="0.25">
      <c r="A18" s="43" t="s">
        <v>66</v>
      </c>
      <c r="B18" s="43"/>
      <c r="C18" s="43"/>
      <c r="D18" s="43"/>
      <c r="E18" s="43"/>
      <c r="F18" s="3"/>
    </row>
    <row r="19" spans="1:6" ht="85.5" customHeight="1" x14ac:dyDescent="0.25">
      <c r="A19" s="16">
        <v>7</v>
      </c>
      <c r="B19" s="17" t="s">
        <v>19</v>
      </c>
      <c r="C19" s="17" t="s">
        <v>17</v>
      </c>
      <c r="D19" s="22">
        <f>E19*C4*12</f>
        <v>18.554400000000001</v>
      </c>
      <c r="E19" s="41">
        <v>2E-3</v>
      </c>
      <c r="F19" s="3"/>
    </row>
    <row r="20" spans="1:6" ht="18" customHeight="1" x14ac:dyDescent="0.25">
      <c r="A20" s="43" t="s">
        <v>67</v>
      </c>
      <c r="B20" s="43"/>
      <c r="C20" s="43"/>
      <c r="D20" s="43"/>
      <c r="E20" s="43"/>
      <c r="F20" s="3"/>
    </row>
    <row r="21" spans="1:6" ht="78.599999999999994" customHeight="1" x14ac:dyDescent="0.25">
      <c r="A21" s="16">
        <v>8</v>
      </c>
      <c r="B21" s="17" t="s">
        <v>21</v>
      </c>
      <c r="C21" s="17" t="s">
        <v>17</v>
      </c>
      <c r="D21" s="22">
        <f>E21*C4*12</f>
        <v>269.03880000000004</v>
      </c>
      <c r="E21" s="41">
        <v>2.9000000000000001E-2</v>
      </c>
      <c r="F21" s="3"/>
    </row>
    <row r="22" spans="1:6" ht="18" customHeight="1" x14ac:dyDescent="0.25">
      <c r="A22" s="43" t="s">
        <v>69</v>
      </c>
      <c r="B22" s="43"/>
      <c r="C22" s="43"/>
      <c r="D22" s="43"/>
      <c r="E22" s="43"/>
      <c r="F22" s="3"/>
    </row>
    <row r="23" spans="1:6" ht="45.6" customHeight="1" x14ac:dyDescent="0.25">
      <c r="A23" s="16">
        <v>9</v>
      </c>
      <c r="B23" s="17" t="s">
        <v>40</v>
      </c>
      <c r="C23" s="17" t="s">
        <v>6</v>
      </c>
      <c r="D23" s="22">
        <f>E23*C4*12</f>
        <v>4601.4912000000004</v>
      </c>
      <c r="E23" s="41">
        <v>0.496</v>
      </c>
      <c r="F23" s="3"/>
    </row>
    <row r="24" spans="1:6" ht="18" customHeight="1" x14ac:dyDescent="0.25">
      <c r="A24" s="43" t="s">
        <v>70</v>
      </c>
      <c r="B24" s="43"/>
      <c r="C24" s="43"/>
      <c r="D24" s="43"/>
      <c r="E24" s="43"/>
      <c r="F24" s="3"/>
    </row>
    <row r="25" spans="1:6" ht="123.6" customHeight="1" x14ac:dyDescent="0.25">
      <c r="A25" s="16">
        <v>10</v>
      </c>
      <c r="B25" s="16" t="s">
        <v>58</v>
      </c>
      <c r="C25" s="17" t="s">
        <v>59</v>
      </c>
      <c r="D25" s="22">
        <f>E25*C4*12</f>
        <v>10650.2256</v>
      </c>
      <c r="E25" s="41">
        <v>1.1479999999999999</v>
      </c>
      <c r="F25" s="3"/>
    </row>
    <row r="26" spans="1:6" ht="168" customHeight="1" x14ac:dyDescent="0.25">
      <c r="A26" s="16">
        <v>11</v>
      </c>
      <c r="B26" s="17" t="s">
        <v>55</v>
      </c>
      <c r="C26" s="17" t="s">
        <v>56</v>
      </c>
      <c r="D26" s="22">
        <f>E26*C4*12</f>
        <v>3553.1676000000002</v>
      </c>
      <c r="E26" s="41">
        <v>0.38300000000000001</v>
      </c>
      <c r="F26" s="3"/>
    </row>
    <row r="27" spans="1:6" ht="21" customHeight="1" x14ac:dyDescent="0.25">
      <c r="A27" s="43" t="s">
        <v>48</v>
      </c>
      <c r="B27" s="43"/>
      <c r="C27" s="43"/>
      <c r="D27" s="43"/>
      <c r="E27" s="43"/>
      <c r="F27" s="3"/>
    </row>
    <row r="28" spans="1:6" ht="85.9" customHeight="1" x14ac:dyDescent="0.25">
      <c r="A28" s="16">
        <v>12</v>
      </c>
      <c r="B28" s="17" t="s">
        <v>41</v>
      </c>
      <c r="C28" s="17" t="s">
        <v>42</v>
      </c>
      <c r="D28" s="22">
        <f>E28*C4*12</f>
        <v>19036.814399999999</v>
      </c>
      <c r="E28" s="41">
        <v>2.052</v>
      </c>
      <c r="F28" s="3"/>
    </row>
    <row r="29" spans="1:6" ht="55.9" customHeight="1" x14ac:dyDescent="0.25">
      <c r="A29" s="16">
        <v>13</v>
      </c>
      <c r="B29" s="17" t="s">
        <v>43</v>
      </c>
      <c r="C29" s="17" t="s">
        <v>13</v>
      </c>
      <c r="D29" s="22">
        <f>E29*C4*12</f>
        <v>649.404</v>
      </c>
      <c r="E29" s="41">
        <v>7.0000000000000007E-2</v>
      </c>
      <c r="F29" s="3"/>
    </row>
    <row r="30" spans="1:6" ht="18" customHeight="1" x14ac:dyDescent="0.25">
      <c r="A30" s="16">
        <v>14</v>
      </c>
      <c r="B30" s="17" t="s">
        <v>23</v>
      </c>
      <c r="C30" s="17" t="s">
        <v>4</v>
      </c>
      <c r="D30" s="22">
        <f>E30*C4*12</f>
        <v>473.13720000000001</v>
      </c>
      <c r="E30" s="41">
        <v>5.0999999999999997E-2</v>
      </c>
      <c r="F30" s="3"/>
    </row>
    <row r="31" spans="1:6" ht="40.15" customHeight="1" x14ac:dyDescent="0.25">
      <c r="A31" s="16">
        <v>15</v>
      </c>
      <c r="B31" s="17" t="s">
        <v>24</v>
      </c>
      <c r="C31" s="17" t="s">
        <v>4</v>
      </c>
      <c r="D31" s="22">
        <f>E31*C4*12</f>
        <v>1048.3236000000002</v>
      </c>
      <c r="E31" s="41">
        <v>0.113</v>
      </c>
      <c r="F31" s="3"/>
    </row>
    <row r="32" spans="1:6" ht="18" customHeight="1" x14ac:dyDescent="0.25">
      <c r="A32" s="43" t="s">
        <v>49</v>
      </c>
      <c r="B32" s="43"/>
      <c r="C32" s="43"/>
      <c r="D32" s="43"/>
      <c r="E32" s="43"/>
      <c r="F32" s="3"/>
    </row>
    <row r="33" spans="1:8" ht="36" x14ac:dyDescent="0.25">
      <c r="A33" s="43">
        <v>16</v>
      </c>
      <c r="B33" s="44" t="s">
        <v>57</v>
      </c>
      <c r="C33" s="17" t="s">
        <v>26</v>
      </c>
      <c r="D33" s="45">
        <f>E33*C4*12</f>
        <v>14490.986400000002</v>
      </c>
      <c r="E33" s="46">
        <v>1.5620000000000001</v>
      </c>
      <c r="F33" s="49"/>
    </row>
    <row r="34" spans="1:8" ht="24" x14ac:dyDescent="0.25">
      <c r="A34" s="43"/>
      <c r="B34" s="44"/>
      <c r="C34" s="17" t="s">
        <v>27</v>
      </c>
      <c r="D34" s="45"/>
      <c r="E34" s="46"/>
      <c r="F34" s="49"/>
    </row>
    <row r="35" spans="1:8" ht="39.6" customHeight="1" x14ac:dyDescent="0.25">
      <c r="A35" s="18">
        <v>17</v>
      </c>
      <c r="B35" s="19" t="s">
        <v>82</v>
      </c>
      <c r="C35" s="20" t="s">
        <v>83</v>
      </c>
      <c r="D35" s="24">
        <f>E35*C4*12</f>
        <v>3172.8024000000005</v>
      </c>
      <c r="E35" s="28">
        <v>0.34200000000000003</v>
      </c>
      <c r="F35" s="3"/>
    </row>
    <row r="36" spans="1:8" ht="28.9" customHeight="1" x14ac:dyDescent="0.25">
      <c r="A36" s="43">
        <v>18</v>
      </c>
      <c r="B36" s="21" t="s">
        <v>84</v>
      </c>
      <c r="C36" s="21" t="s">
        <v>85</v>
      </c>
      <c r="D36" s="24">
        <f>E36*C4*12</f>
        <v>2959.4268000000002</v>
      </c>
      <c r="E36" s="28">
        <v>0.31900000000000001</v>
      </c>
      <c r="F36" s="3"/>
    </row>
    <row r="37" spans="1:8" ht="28.9" customHeight="1" x14ac:dyDescent="0.25">
      <c r="A37" s="43"/>
      <c r="B37" s="17" t="s">
        <v>28</v>
      </c>
      <c r="C37" s="17" t="s">
        <v>29</v>
      </c>
      <c r="D37" s="22">
        <f>E37*C4*12</f>
        <v>473.13720000000001</v>
      </c>
      <c r="E37" s="41">
        <v>5.0999999999999997E-2</v>
      </c>
      <c r="F37" s="3"/>
    </row>
    <row r="38" spans="1:8" ht="18" customHeight="1" x14ac:dyDescent="0.25">
      <c r="A38" s="18">
        <v>19</v>
      </c>
      <c r="B38" s="17" t="s">
        <v>30</v>
      </c>
      <c r="C38" s="17" t="s">
        <v>91</v>
      </c>
      <c r="D38" s="22">
        <f>E38*C4*12</f>
        <v>3172.8024000000005</v>
      </c>
      <c r="E38" s="41">
        <v>0.34200000000000003</v>
      </c>
      <c r="F38" s="3"/>
    </row>
    <row r="39" spans="1:8" ht="27.6" customHeight="1" x14ac:dyDescent="0.25">
      <c r="A39" s="16">
        <v>20</v>
      </c>
      <c r="B39" s="17" t="s">
        <v>88</v>
      </c>
      <c r="C39" s="17" t="s">
        <v>89</v>
      </c>
      <c r="D39" s="22">
        <f>E39*C4*12</f>
        <v>5288.0039999999999</v>
      </c>
      <c r="E39" s="41">
        <v>0.56999999999999995</v>
      </c>
      <c r="F39" s="3"/>
    </row>
    <row r="40" spans="1:8" ht="18" customHeight="1" x14ac:dyDescent="0.25">
      <c r="A40" s="43" t="s">
        <v>50</v>
      </c>
      <c r="B40" s="43"/>
      <c r="C40" s="43"/>
      <c r="D40" s="43"/>
      <c r="E40" s="43"/>
      <c r="F40" s="3"/>
    </row>
    <row r="41" spans="1:8" ht="147" customHeight="1" x14ac:dyDescent="0.25">
      <c r="A41" s="16">
        <v>21</v>
      </c>
      <c r="B41" s="17" t="s">
        <v>31</v>
      </c>
      <c r="C41" s="17" t="s">
        <v>32</v>
      </c>
      <c r="D41" s="22">
        <f>E41*C4*12</f>
        <v>10473.9588</v>
      </c>
      <c r="E41" s="41">
        <v>1.129</v>
      </c>
      <c r="F41" s="3"/>
    </row>
    <row r="42" spans="1:8" ht="15" customHeight="1" x14ac:dyDescent="0.25">
      <c r="A42" s="43" t="s">
        <v>51</v>
      </c>
      <c r="B42" s="43"/>
      <c r="C42" s="43"/>
      <c r="D42" s="43"/>
      <c r="E42" s="43"/>
      <c r="F42" s="3"/>
    </row>
    <row r="43" spans="1:8" x14ac:dyDescent="0.25">
      <c r="A43" s="16">
        <v>22</v>
      </c>
      <c r="B43" s="17" t="s">
        <v>33</v>
      </c>
      <c r="C43" s="17" t="s">
        <v>34</v>
      </c>
      <c r="D43" s="22">
        <f>E43*C4*12</f>
        <v>37016.028000000006</v>
      </c>
      <c r="E43" s="41">
        <v>3.99</v>
      </c>
      <c r="F43" s="3"/>
    </row>
    <row r="44" spans="1:8" x14ac:dyDescent="0.25">
      <c r="A44" s="16">
        <v>23</v>
      </c>
      <c r="B44" s="17" t="s">
        <v>35</v>
      </c>
      <c r="C44" s="17"/>
      <c r="D44" s="22">
        <f>E44*C4*12</f>
        <v>117792.60840000003</v>
      </c>
      <c r="E44" s="23">
        <f>E8+E9+E11+E13+E15+E17+E19+E21+E23+E25+E26+E28+E29+E30+E31+E33+E35+E36+E37+E38+E39+E41+E43</f>
        <v>12.697000000000001</v>
      </c>
      <c r="F44" s="3"/>
      <c r="G44" s="35"/>
      <c r="H44" s="35"/>
    </row>
    <row r="45" spans="1:8" x14ac:dyDescent="0.25">
      <c r="A45" s="1"/>
    </row>
    <row r="46" spans="1:8" x14ac:dyDescent="0.25">
      <c r="D46" s="4"/>
    </row>
    <row r="48" spans="1:8" x14ac:dyDescent="0.25">
      <c r="E48" s="35"/>
    </row>
  </sheetData>
  <mergeCells count="23">
    <mergeCell ref="F33:F34"/>
    <mergeCell ref="A40:E40"/>
    <mergeCell ref="A42:E42"/>
    <mergeCell ref="A22:E22"/>
    <mergeCell ref="A24:E24"/>
    <mergeCell ref="A27:E27"/>
    <mergeCell ref="A32:E32"/>
    <mergeCell ref="A33:A34"/>
    <mergeCell ref="B33:B34"/>
    <mergeCell ref="D33:D34"/>
    <mergeCell ref="E33:E34"/>
    <mergeCell ref="A36:A37"/>
    <mergeCell ref="A20:E20"/>
    <mergeCell ref="A1:E1"/>
    <mergeCell ref="A2:E2"/>
    <mergeCell ref="A3:E3"/>
    <mergeCell ref="A6:E6"/>
    <mergeCell ref="A7:E7"/>
    <mergeCell ref="A10:E10"/>
    <mergeCell ref="A12:E12"/>
    <mergeCell ref="A14:E14"/>
    <mergeCell ref="A16:E16"/>
    <mergeCell ref="A18:E18"/>
  </mergeCells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E46"/>
    </sheetView>
  </sheetViews>
  <sheetFormatPr defaultRowHeight="15" x14ac:dyDescent="0.25"/>
  <cols>
    <col min="1" max="1" width="7.28515625" customWidth="1"/>
    <col min="2" max="2" width="32.28515625" customWidth="1"/>
    <col min="3" max="3" width="13.42578125" customWidth="1"/>
    <col min="4" max="4" width="13.28515625" customWidth="1"/>
    <col min="5" max="5" width="13.7109375" customWidth="1"/>
    <col min="6" max="6" width="10.42578125" bestFit="1" customWidth="1"/>
  </cols>
  <sheetData>
    <row r="1" spans="1:6" x14ac:dyDescent="0.25">
      <c r="A1" s="47" t="s">
        <v>0</v>
      </c>
      <c r="B1" s="47"/>
      <c r="C1" s="47"/>
      <c r="D1" s="47"/>
      <c r="E1" s="47"/>
    </row>
    <row r="2" spans="1:6" x14ac:dyDescent="0.25">
      <c r="A2" s="47" t="s">
        <v>140</v>
      </c>
      <c r="B2" s="47"/>
      <c r="C2" s="47"/>
      <c r="D2" s="47"/>
      <c r="E2" s="47"/>
    </row>
    <row r="3" spans="1:6" ht="24" customHeight="1" x14ac:dyDescent="0.25">
      <c r="A3" s="58" t="s">
        <v>136</v>
      </c>
      <c r="B3" s="58"/>
      <c r="C3" s="58"/>
      <c r="D3" s="58"/>
      <c r="E3" s="58"/>
    </row>
    <row r="4" spans="1:6" ht="12.6" customHeight="1" x14ac:dyDescent="0.25">
      <c r="A4" s="7"/>
      <c r="B4" s="9" t="s">
        <v>52</v>
      </c>
      <c r="C4" s="10">
        <f>623.4</f>
        <v>623.4</v>
      </c>
      <c r="D4" s="12"/>
      <c r="E4" s="12"/>
    </row>
    <row r="5" spans="1:6" ht="52.9" customHeight="1" x14ac:dyDescent="0.25">
      <c r="A5" s="15" t="s">
        <v>1</v>
      </c>
      <c r="B5" s="15" t="s">
        <v>2</v>
      </c>
      <c r="C5" s="15" t="s">
        <v>3</v>
      </c>
      <c r="D5" s="15" t="s">
        <v>36</v>
      </c>
      <c r="E5" s="15" t="s">
        <v>37</v>
      </c>
    </row>
    <row r="6" spans="1:6" ht="18" customHeight="1" x14ac:dyDescent="0.25">
      <c r="A6" s="53" t="s">
        <v>124</v>
      </c>
      <c r="B6" s="53"/>
      <c r="C6" s="53"/>
      <c r="D6" s="53"/>
      <c r="E6" s="53"/>
    </row>
    <row r="7" spans="1:6" ht="18" customHeight="1" x14ac:dyDescent="0.25">
      <c r="A7" s="53" t="s">
        <v>61</v>
      </c>
      <c r="B7" s="53"/>
      <c r="C7" s="53"/>
      <c r="D7" s="53"/>
      <c r="E7" s="53"/>
      <c r="F7" s="3"/>
    </row>
    <row r="8" spans="1:6" ht="64.150000000000006" customHeight="1" x14ac:dyDescent="0.25">
      <c r="A8" s="16">
        <v>1</v>
      </c>
      <c r="B8" s="25" t="s">
        <v>60</v>
      </c>
      <c r="C8" s="25" t="s">
        <v>53</v>
      </c>
      <c r="D8" s="22">
        <f>E8*C4*12</f>
        <v>112.21199999999999</v>
      </c>
      <c r="E8" s="41">
        <v>1.4999999999999999E-2</v>
      </c>
      <c r="F8" s="3"/>
    </row>
    <row r="9" spans="1:6" ht="30" customHeight="1" x14ac:dyDescent="0.25">
      <c r="A9" s="16">
        <v>2</v>
      </c>
      <c r="B9" s="25" t="s">
        <v>7</v>
      </c>
      <c r="C9" s="25" t="s">
        <v>8</v>
      </c>
      <c r="D9" s="22">
        <f>E9*C4*12</f>
        <v>59.846399999999996</v>
      </c>
      <c r="E9" s="41">
        <v>8.0000000000000002E-3</v>
      </c>
      <c r="F9" s="3"/>
    </row>
    <row r="10" spans="1:6" ht="30" customHeight="1" x14ac:dyDescent="0.25">
      <c r="A10" s="53" t="s">
        <v>62</v>
      </c>
      <c r="B10" s="53"/>
      <c r="C10" s="53"/>
      <c r="D10" s="53"/>
      <c r="E10" s="53"/>
      <c r="F10" s="3"/>
    </row>
    <row r="11" spans="1:6" ht="96.6" customHeight="1" x14ac:dyDescent="0.25">
      <c r="A11" s="16">
        <v>3</v>
      </c>
      <c r="B11" s="25" t="s">
        <v>10</v>
      </c>
      <c r="C11" s="25" t="s">
        <v>11</v>
      </c>
      <c r="D11" s="22">
        <f>E11*C4*12</f>
        <v>142.1352</v>
      </c>
      <c r="E11" s="41">
        <v>1.9E-2</v>
      </c>
      <c r="F11" s="3"/>
    </row>
    <row r="12" spans="1:6" ht="18" customHeight="1" x14ac:dyDescent="0.25">
      <c r="A12" s="53" t="s">
        <v>63</v>
      </c>
      <c r="B12" s="53"/>
      <c r="C12" s="53"/>
      <c r="D12" s="53"/>
      <c r="E12" s="53"/>
      <c r="F12" s="3"/>
    </row>
    <row r="13" spans="1:6" ht="121.15" customHeight="1" x14ac:dyDescent="0.25">
      <c r="A13" s="16">
        <v>4</v>
      </c>
      <c r="B13" s="25" t="s">
        <v>12</v>
      </c>
      <c r="C13" s="25" t="s">
        <v>6</v>
      </c>
      <c r="D13" s="22">
        <f>E13*C4*12</f>
        <v>14.961599999999999</v>
      </c>
      <c r="E13" s="41">
        <v>2E-3</v>
      </c>
      <c r="F13" s="3"/>
    </row>
    <row r="14" spans="1:6" ht="18" customHeight="1" x14ac:dyDescent="0.25">
      <c r="A14" s="53" t="s">
        <v>64</v>
      </c>
      <c r="B14" s="53"/>
      <c r="C14" s="53"/>
      <c r="D14" s="53"/>
      <c r="E14" s="53"/>
      <c r="F14" s="3"/>
    </row>
    <row r="15" spans="1:6" ht="72.75" customHeight="1" x14ac:dyDescent="0.25">
      <c r="A15" s="16">
        <v>5</v>
      </c>
      <c r="B15" s="25" t="s">
        <v>38</v>
      </c>
      <c r="C15" s="25" t="s">
        <v>6</v>
      </c>
      <c r="D15" s="31">
        <f>E15*C4*12</f>
        <v>14.961599999999999</v>
      </c>
      <c r="E15" s="41">
        <v>2E-3</v>
      </c>
      <c r="F15" s="3"/>
    </row>
    <row r="16" spans="1:6" ht="24" customHeight="1" x14ac:dyDescent="0.25">
      <c r="A16" s="53" t="s">
        <v>65</v>
      </c>
      <c r="B16" s="53"/>
      <c r="C16" s="53"/>
      <c r="D16" s="53"/>
      <c r="E16" s="53"/>
      <c r="F16" s="3"/>
    </row>
    <row r="17" spans="1:6" ht="140.25" customHeight="1" x14ac:dyDescent="0.25">
      <c r="A17" s="16">
        <v>6</v>
      </c>
      <c r="B17" s="25" t="s">
        <v>16</v>
      </c>
      <c r="C17" s="25" t="s">
        <v>17</v>
      </c>
      <c r="D17" s="31">
        <f>E17*C4*12</f>
        <v>14.961599999999999</v>
      </c>
      <c r="E17" s="41">
        <v>2E-3</v>
      </c>
      <c r="F17" s="3"/>
    </row>
    <row r="18" spans="1:6" ht="18" customHeight="1" x14ac:dyDescent="0.25">
      <c r="A18" s="53" t="s">
        <v>66</v>
      </c>
      <c r="B18" s="53"/>
      <c r="C18" s="53"/>
      <c r="D18" s="53"/>
      <c r="E18" s="53"/>
      <c r="F18" s="3"/>
    </row>
    <row r="19" spans="1:6" ht="85.5" customHeight="1" x14ac:dyDescent="0.25">
      <c r="A19" s="16">
        <v>7</v>
      </c>
      <c r="B19" s="25" t="s">
        <v>19</v>
      </c>
      <c r="C19" s="25" t="s">
        <v>17</v>
      </c>
      <c r="D19" s="31">
        <f>E19*C4*12</f>
        <v>14.961599999999999</v>
      </c>
      <c r="E19" s="41">
        <v>2E-3</v>
      </c>
      <c r="F19" s="3"/>
    </row>
    <row r="20" spans="1:6" ht="18" customHeight="1" x14ac:dyDescent="0.25">
      <c r="A20" s="53" t="s">
        <v>67</v>
      </c>
      <c r="B20" s="53"/>
      <c r="C20" s="53"/>
      <c r="D20" s="53"/>
      <c r="E20" s="53"/>
      <c r="F20" s="3"/>
    </row>
    <row r="21" spans="1:6" ht="78.599999999999994" customHeight="1" x14ac:dyDescent="0.25">
      <c r="A21" s="16">
        <v>8</v>
      </c>
      <c r="B21" s="25" t="s">
        <v>21</v>
      </c>
      <c r="C21" s="25" t="s">
        <v>17</v>
      </c>
      <c r="D21" s="31">
        <f>E21*C4*12</f>
        <v>216.94320000000002</v>
      </c>
      <c r="E21" s="41">
        <v>2.9000000000000001E-2</v>
      </c>
      <c r="F21" s="3"/>
    </row>
    <row r="22" spans="1:6" ht="28.15" customHeight="1" x14ac:dyDescent="0.25">
      <c r="A22" s="53" t="s">
        <v>68</v>
      </c>
      <c r="B22" s="53"/>
      <c r="C22" s="53"/>
      <c r="D22" s="53"/>
      <c r="E22" s="53"/>
      <c r="F22" s="3"/>
    </row>
    <row r="23" spans="1:6" ht="89.45" customHeight="1" x14ac:dyDescent="0.25">
      <c r="A23" s="16">
        <v>9</v>
      </c>
      <c r="B23" s="25" t="s">
        <v>39</v>
      </c>
      <c r="C23" s="25" t="s">
        <v>22</v>
      </c>
      <c r="D23" s="22">
        <f>E23*C4*12</f>
        <v>3972.3047999999999</v>
      </c>
      <c r="E23" s="41">
        <v>0.53100000000000003</v>
      </c>
      <c r="F23" s="3"/>
    </row>
    <row r="24" spans="1:6" ht="94.5" customHeight="1" x14ac:dyDescent="0.25">
      <c r="A24" s="16">
        <v>10</v>
      </c>
      <c r="B24" s="25" t="s">
        <v>128</v>
      </c>
      <c r="C24" s="25" t="s">
        <v>54</v>
      </c>
      <c r="D24" s="22">
        <f>E24*C4*12</f>
        <v>471.29039999999998</v>
      </c>
      <c r="E24" s="41">
        <v>6.3E-2</v>
      </c>
      <c r="F24" s="3"/>
    </row>
    <row r="25" spans="1:6" ht="18" customHeight="1" x14ac:dyDescent="0.25">
      <c r="A25" s="53" t="s">
        <v>69</v>
      </c>
      <c r="B25" s="53"/>
      <c r="C25" s="53"/>
      <c r="D25" s="53"/>
      <c r="E25" s="53"/>
      <c r="F25" s="3"/>
    </row>
    <row r="26" spans="1:6" ht="45.6" customHeight="1" x14ac:dyDescent="0.25">
      <c r="A26" s="16">
        <v>11</v>
      </c>
      <c r="B26" s="25" t="s">
        <v>40</v>
      </c>
      <c r="C26" s="25" t="s">
        <v>6</v>
      </c>
      <c r="D26" s="22">
        <f>E26*C4*12</f>
        <v>3710.4767999999995</v>
      </c>
      <c r="E26" s="41">
        <v>0.496</v>
      </c>
      <c r="F26" s="3"/>
    </row>
    <row r="27" spans="1:6" ht="18" customHeight="1" x14ac:dyDescent="0.25">
      <c r="A27" s="53" t="s">
        <v>70</v>
      </c>
      <c r="B27" s="53"/>
      <c r="C27" s="53"/>
      <c r="D27" s="53"/>
      <c r="E27" s="53"/>
      <c r="F27" s="3"/>
    </row>
    <row r="28" spans="1:6" ht="123.6" customHeight="1" x14ac:dyDescent="0.25">
      <c r="A28" s="16">
        <v>12</v>
      </c>
      <c r="B28" s="15" t="s">
        <v>58</v>
      </c>
      <c r="C28" s="25" t="s">
        <v>59</v>
      </c>
      <c r="D28" s="22">
        <f>E28*C4*12</f>
        <v>8587.9583999999995</v>
      </c>
      <c r="E28" s="41">
        <v>1.1479999999999999</v>
      </c>
      <c r="F28" s="3"/>
    </row>
    <row r="29" spans="1:6" ht="168" customHeight="1" x14ac:dyDescent="0.25">
      <c r="A29" s="16">
        <v>13</v>
      </c>
      <c r="B29" s="25" t="s">
        <v>55</v>
      </c>
      <c r="C29" s="25" t="s">
        <v>56</v>
      </c>
      <c r="D29" s="31">
        <f>E29*C4*12</f>
        <v>2865.1464000000001</v>
      </c>
      <c r="E29" s="41">
        <v>0.38300000000000001</v>
      </c>
      <c r="F29" s="3"/>
    </row>
    <row r="30" spans="1:6" ht="21" customHeight="1" x14ac:dyDescent="0.25">
      <c r="A30" s="53" t="s">
        <v>71</v>
      </c>
      <c r="B30" s="53"/>
      <c r="C30" s="53"/>
      <c r="D30" s="53"/>
      <c r="E30" s="53"/>
      <c r="F30" s="3"/>
    </row>
    <row r="31" spans="1:6" ht="85.9" customHeight="1" x14ac:dyDescent="0.25">
      <c r="A31" s="16">
        <v>14</v>
      </c>
      <c r="B31" s="25" t="s">
        <v>41</v>
      </c>
      <c r="C31" s="25" t="s">
        <v>42</v>
      </c>
      <c r="D31" s="31">
        <f>E31*C4*12</f>
        <v>15350.601599999998</v>
      </c>
      <c r="E31" s="41">
        <v>2.052</v>
      </c>
      <c r="F31" s="3"/>
    </row>
    <row r="32" spans="1:6" ht="55.9" customHeight="1" x14ac:dyDescent="0.25">
      <c r="A32" s="16">
        <v>15</v>
      </c>
      <c r="B32" s="25" t="s">
        <v>43</v>
      </c>
      <c r="C32" s="25" t="s">
        <v>13</v>
      </c>
      <c r="D32" s="31">
        <f>E32*C4*12</f>
        <v>523.65600000000006</v>
      </c>
      <c r="E32" s="41">
        <v>7.0000000000000007E-2</v>
      </c>
      <c r="F32" s="3"/>
    </row>
    <row r="33" spans="1:8" ht="18" customHeight="1" x14ac:dyDescent="0.25">
      <c r="A33" s="16">
        <v>16</v>
      </c>
      <c r="B33" s="25" t="s">
        <v>23</v>
      </c>
      <c r="C33" s="25" t="s">
        <v>4</v>
      </c>
      <c r="D33" s="31">
        <f>E33*C4*12</f>
        <v>381.52080000000001</v>
      </c>
      <c r="E33" s="41">
        <v>5.0999999999999997E-2</v>
      </c>
      <c r="F33" s="3"/>
    </row>
    <row r="34" spans="1:8" ht="40.15" customHeight="1" x14ac:dyDescent="0.25">
      <c r="A34" s="16">
        <v>17</v>
      </c>
      <c r="B34" s="25" t="s">
        <v>24</v>
      </c>
      <c r="C34" s="25" t="s">
        <v>25</v>
      </c>
      <c r="D34" s="31">
        <f>E34*C4*12</f>
        <v>845.33039999999994</v>
      </c>
      <c r="E34" s="41">
        <v>0.113</v>
      </c>
      <c r="F34" s="3"/>
    </row>
    <row r="35" spans="1:8" ht="18" customHeight="1" x14ac:dyDescent="0.25">
      <c r="A35" s="53" t="s">
        <v>72</v>
      </c>
      <c r="B35" s="53"/>
      <c r="C35" s="53"/>
      <c r="D35" s="53"/>
      <c r="E35" s="53"/>
      <c r="F35" s="3"/>
    </row>
    <row r="36" spans="1:8" ht="36" x14ac:dyDescent="0.25">
      <c r="A36" s="43">
        <v>18</v>
      </c>
      <c r="B36" s="54" t="s">
        <v>57</v>
      </c>
      <c r="C36" s="25" t="s">
        <v>26</v>
      </c>
      <c r="D36" s="55">
        <f>E36*C4*12</f>
        <v>11685.009600000001</v>
      </c>
      <c r="E36" s="46">
        <v>1.5620000000000001</v>
      </c>
      <c r="F36" s="49"/>
    </row>
    <row r="37" spans="1:8" ht="24" x14ac:dyDescent="0.25">
      <c r="A37" s="43"/>
      <c r="B37" s="54"/>
      <c r="C37" s="25" t="s">
        <v>27</v>
      </c>
      <c r="D37" s="55"/>
      <c r="E37" s="46"/>
      <c r="F37" s="49"/>
    </row>
    <row r="38" spans="1:8" ht="36.75" x14ac:dyDescent="0.25">
      <c r="A38" s="18">
        <v>19</v>
      </c>
      <c r="B38" s="26" t="s">
        <v>82</v>
      </c>
      <c r="C38" s="27" t="s">
        <v>83</v>
      </c>
      <c r="D38" s="32">
        <f>E38*C4*12</f>
        <v>2558.4335999999998</v>
      </c>
      <c r="E38" s="28">
        <v>0.34200000000000003</v>
      </c>
      <c r="F38" s="3"/>
    </row>
    <row r="39" spans="1:8" ht="28.9" customHeight="1" x14ac:dyDescent="0.25">
      <c r="A39" s="18">
        <v>20</v>
      </c>
      <c r="B39" s="29" t="s">
        <v>86</v>
      </c>
      <c r="C39" s="29" t="s">
        <v>85</v>
      </c>
      <c r="D39" s="32">
        <f>E39*C4*12</f>
        <v>2386.3751999999999</v>
      </c>
      <c r="E39" s="28">
        <v>0.31900000000000001</v>
      </c>
      <c r="F39" s="3"/>
    </row>
    <row r="40" spans="1:8" ht="28.9" customHeight="1" x14ac:dyDescent="0.25">
      <c r="A40" s="16">
        <v>21</v>
      </c>
      <c r="B40" s="25" t="s">
        <v>28</v>
      </c>
      <c r="C40" s="25" t="s">
        <v>29</v>
      </c>
      <c r="D40" s="31">
        <f>E40*C4*12</f>
        <v>381.52080000000001</v>
      </c>
      <c r="E40" s="41">
        <v>5.0999999999999997E-2</v>
      </c>
      <c r="F40" s="3"/>
    </row>
    <row r="41" spans="1:8" ht="18" customHeight="1" x14ac:dyDescent="0.25">
      <c r="A41" s="16">
        <v>23</v>
      </c>
      <c r="B41" s="25" t="s">
        <v>30</v>
      </c>
      <c r="C41" s="25" t="s">
        <v>91</v>
      </c>
      <c r="D41" s="31">
        <f>E41*C4*12</f>
        <v>2558.4335999999998</v>
      </c>
      <c r="E41" s="41">
        <v>0.34200000000000003</v>
      </c>
      <c r="F41" s="3"/>
    </row>
    <row r="42" spans="1:8" ht="18" customHeight="1" x14ac:dyDescent="0.25">
      <c r="A42" s="53" t="s">
        <v>73</v>
      </c>
      <c r="B42" s="53"/>
      <c r="C42" s="53"/>
      <c r="D42" s="53"/>
      <c r="E42" s="53"/>
      <c r="F42" s="3"/>
    </row>
    <row r="43" spans="1:8" ht="147" customHeight="1" x14ac:dyDescent="0.25">
      <c r="A43" s="16">
        <v>24</v>
      </c>
      <c r="B43" s="25" t="s">
        <v>31</v>
      </c>
      <c r="C43" s="25" t="s">
        <v>32</v>
      </c>
      <c r="D43" s="31">
        <f>E43*C4*12</f>
        <v>8445.8231999999989</v>
      </c>
      <c r="E43" s="41">
        <v>1.129</v>
      </c>
      <c r="F43" s="3"/>
    </row>
    <row r="44" spans="1:8" ht="15" customHeight="1" x14ac:dyDescent="0.25">
      <c r="A44" s="53" t="s">
        <v>74</v>
      </c>
      <c r="B44" s="53"/>
      <c r="C44" s="53"/>
      <c r="D44" s="53"/>
      <c r="E44" s="53"/>
      <c r="F44" s="3"/>
    </row>
    <row r="45" spans="1:8" x14ac:dyDescent="0.25">
      <c r="A45" s="16">
        <v>25</v>
      </c>
      <c r="B45" s="25" t="s">
        <v>33</v>
      </c>
      <c r="C45" s="25" t="s">
        <v>34</v>
      </c>
      <c r="D45" s="31">
        <f>E45*C4*12</f>
        <v>29848.392</v>
      </c>
      <c r="E45" s="41">
        <v>3.99</v>
      </c>
      <c r="F45" s="3"/>
    </row>
    <row r="46" spans="1:8" x14ac:dyDescent="0.25">
      <c r="A46" s="16">
        <v>26</v>
      </c>
      <c r="B46" s="25" t="s">
        <v>35</v>
      </c>
      <c r="C46" s="25"/>
      <c r="D46" s="31">
        <f>E46*C4*12</f>
        <v>95163.256800000003</v>
      </c>
      <c r="E46" s="23">
        <f>E8+E9+E11+E13+E15+E17+E19+E21+E23+E24+E26+E28+E29+E31+E32+E33+E34+E36+E38+E39+E40+E41+E43+E45</f>
        <v>12.721000000000002</v>
      </c>
      <c r="F46" s="3"/>
      <c r="H46" s="35"/>
    </row>
    <row r="47" spans="1:8" x14ac:dyDescent="0.25">
      <c r="A47" s="1"/>
    </row>
    <row r="48" spans="1:8" x14ac:dyDescent="0.25">
      <c r="D48" s="4"/>
    </row>
  </sheetData>
  <mergeCells count="23">
    <mergeCell ref="F36:F37"/>
    <mergeCell ref="A42:E42"/>
    <mergeCell ref="A44:E44"/>
    <mergeCell ref="A25:E25"/>
    <mergeCell ref="A27:E27"/>
    <mergeCell ref="A30:E30"/>
    <mergeCell ref="A35:E35"/>
    <mergeCell ref="A36:A37"/>
    <mergeCell ref="B36:B37"/>
    <mergeCell ref="D36:D37"/>
    <mergeCell ref="E36:E37"/>
    <mergeCell ref="A22:E22"/>
    <mergeCell ref="A1:E1"/>
    <mergeCell ref="A2:E2"/>
    <mergeCell ref="A3:E3"/>
    <mergeCell ref="A6:E6"/>
    <mergeCell ref="A7:E7"/>
    <mergeCell ref="A10:E10"/>
    <mergeCell ref="A12:E12"/>
    <mergeCell ref="A14:E14"/>
    <mergeCell ref="A16:E16"/>
    <mergeCell ref="A18:E18"/>
    <mergeCell ref="A20:E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E45"/>
    </sheetView>
  </sheetViews>
  <sheetFormatPr defaultRowHeight="15" x14ac:dyDescent="0.25"/>
  <cols>
    <col min="1" max="1" width="7.28515625" customWidth="1"/>
    <col min="2" max="2" width="32.28515625" customWidth="1"/>
    <col min="3" max="3" width="13.42578125" customWidth="1"/>
    <col min="4" max="4" width="13.28515625" customWidth="1"/>
    <col min="5" max="5" width="13.7109375" customWidth="1"/>
    <col min="6" max="6" width="10.42578125" bestFit="1" customWidth="1"/>
  </cols>
  <sheetData>
    <row r="1" spans="1:6" x14ac:dyDescent="0.25">
      <c r="A1" s="47" t="s">
        <v>0</v>
      </c>
      <c r="B1" s="47"/>
      <c r="C1" s="47"/>
      <c r="D1" s="47"/>
      <c r="E1" s="47"/>
    </row>
    <row r="2" spans="1:6" x14ac:dyDescent="0.25">
      <c r="A2" s="47" t="s">
        <v>140</v>
      </c>
      <c r="B2" s="47"/>
      <c r="C2" s="47"/>
      <c r="D2" s="47"/>
      <c r="E2" s="47"/>
    </row>
    <row r="3" spans="1:6" ht="44.45" customHeight="1" x14ac:dyDescent="0.25">
      <c r="A3" s="48" t="s">
        <v>132</v>
      </c>
      <c r="B3" s="48"/>
      <c r="C3" s="48"/>
      <c r="D3" s="48"/>
      <c r="E3" s="48"/>
    </row>
    <row r="4" spans="1:6" ht="12.6" customHeight="1" x14ac:dyDescent="0.25">
      <c r="A4" s="7"/>
      <c r="B4" s="13" t="s">
        <v>52</v>
      </c>
      <c r="C4" s="14">
        <v>1078.2</v>
      </c>
      <c r="D4" s="12"/>
      <c r="E4" s="12"/>
    </row>
    <row r="5" spans="1:6" ht="52.9" customHeight="1" x14ac:dyDescent="0.25">
      <c r="A5" s="15" t="s">
        <v>1</v>
      </c>
      <c r="B5" s="15" t="s">
        <v>2</v>
      </c>
      <c r="C5" s="15" t="s">
        <v>3</v>
      </c>
      <c r="D5" s="15" t="s">
        <v>36</v>
      </c>
      <c r="E5" s="15" t="s">
        <v>37</v>
      </c>
    </row>
    <row r="6" spans="1:6" ht="18" customHeight="1" x14ac:dyDescent="0.25">
      <c r="A6" s="53" t="s">
        <v>124</v>
      </c>
      <c r="B6" s="53"/>
      <c r="C6" s="53"/>
      <c r="D6" s="53"/>
      <c r="E6" s="53"/>
    </row>
    <row r="7" spans="1:6" ht="15" customHeight="1" x14ac:dyDescent="0.25">
      <c r="A7" s="53" t="s">
        <v>44</v>
      </c>
      <c r="B7" s="53"/>
      <c r="C7" s="53"/>
      <c r="D7" s="53"/>
      <c r="E7" s="53"/>
    </row>
    <row r="8" spans="1:6" ht="78" customHeight="1" x14ac:dyDescent="0.25">
      <c r="A8" s="16">
        <v>1</v>
      </c>
      <c r="B8" s="17" t="s">
        <v>131</v>
      </c>
      <c r="C8" s="17" t="s">
        <v>4</v>
      </c>
      <c r="D8" s="22">
        <f>E8*C4*12</f>
        <v>1474.9776000000002</v>
      </c>
      <c r="E8" s="41">
        <v>0.114</v>
      </c>
      <c r="F8" s="3"/>
    </row>
    <row r="9" spans="1:6" ht="18" customHeight="1" x14ac:dyDescent="0.25">
      <c r="A9" s="43" t="s">
        <v>5</v>
      </c>
      <c r="B9" s="43"/>
      <c r="C9" s="43"/>
      <c r="D9" s="43"/>
      <c r="E9" s="43"/>
      <c r="F9" s="3"/>
    </row>
    <row r="10" spans="1:6" ht="64.150000000000006" customHeight="1" x14ac:dyDescent="0.25">
      <c r="A10" s="16">
        <v>2</v>
      </c>
      <c r="B10" s="17" t="s">
        <v>60</v>
      </c>
      <c r="C10" s="17" t="s">
        <v>53</v>
      </c>
      <c r="D10" s="22">
        <f>E10*C4*12</f>
        <v>194.07600000000002</v>
      </c>
      <c r="E10" s="41">
        <v>1.4999999999999999E-2</v>
      </c>
      <c r="F10" s="3"/>
    </row>
    <row r="11" spans="1:6" ht="30" customHeight="1" x14ac:dyDescent="0.25">
      <c r="A11" s="16">
        <v>3</v>
      </c>
      <c r="B11" s="17" t="s">
        <v>7</v>
      </c>
      <c r="C11" s="17" t="s">
        <v>8</v>
      </c>
      <c r="D11" s="22">
        <f>E11*C4*12</f>
        <v>103.50720000000001</v>
      </c>
      <c r="E11" s="41">
        <v>8.0000000000000002E-3</v>
      </c>
      <c r="F11" s="3"/>
    </row>
    <row r="12" spans="1:6" ht="30" customHeight="1" x14ac:dyDescent="0.25">
      <c r="A12" s="43" t="s">
        <v>9</v>
      </c>
      <c r="B12" s="43"/>
      <c r="C12" s="43"/>
      <c r="D12" s="43"/>
      <c r="E12" s="43"/>
      <c r="F12" s="3"/>
    </row>
    <row r="13" spans="1:6" ht="96.6" customHeight="1" x14ac:dyDescent="0.25">
      <c r="A13" s="16">
        <v>4</v>
      </c>
      <c r="B13" s="17" t="s">
        <v>10</v>
      </c>
      <c r="C13" s="17" t="s">
        <v>11</v>
      </c>
      <c r="D13" s="22">
        <f>E13*C4*12</f>
        <v>245.82960000000003</v>
      </c>
      <c r="E13" s="41">
        <v>1.9E-2</v>
      </c>
      <c r="F13" s="3"/>
    </row>
    <row r="14" spans="1:6" ht="18" customHeight="1" x14ac:dyDescent="0.25">
      <c r="A14" s="43" t="s">
        <v>92</v>
      </c>
      <c r="B14" s="43"/>
      <c r="C14" s="43"/>
      <c r="D14" s="43"/>
      <c r="E14" s="43"/>
      <c r="F14" s="3"/>
    </row>
    <row r="15" spans="1:6" ht="126" customHeight="1" x14ac:dyDescent="0.25">
      <c r="A15" s="16">
        <v>5</v>
      </c>
      <c r="B15" s="17" t="s">
        <v>12</v>
      </c>
      <c r="C15" s="17" t="s">
        <v>6</v>
      </c>
      <c r="D15" s="22">
        <f>E15*C4*12</f>
        <v>25.876800000000003</v>
      </c>
      <c r="E15" s="41">
        <v>2E-3</v>
      </c>
      <c r="F15" s="3"/>
    </row>
    <row r="16" spans="1:6" ht="18" customHeight="1" x14ac:dyDescent="0.25">
      <c r="A16" s="43" t="s">
        <v>14</v>
      </c>
      <c r="B16" s="43"/>
      <c r="C16" s="43"/>
      <c r="D16" s="43"/>
      <c r="E16" s="43"/>
      <c r="F16" s="3"/>
    </row>
    <row r="17" spans="1:6" ht="72.75" customHeight="1" x14ac:dyDescent="0.25">
      <c r="A17" s="16">
        <v>6</v>
      </c>
      <c r="B17" s="17" t="s">
        <v>38</v>
      </c>
      <c r="C17" s="17" t="s">
        <v>6</v>
      </c>
      <c r="D17" s="22">
        <f>E17*C4*12</f>
        <v>25.876800000000003</v>
      </c>
      <c r="E17" s="41">
        <v>2E-3</v>
      </c>
      <c r="F17" s="3"/>
    </row>
    <row r="18" spans="1:6" ht="24" customHeight="1" x14ac:dyDescent="0.25">
      <c r="A18" s="43" t="s">
        <v>15</v>
      </c>
      <c r="B18" s="43"/>
      <c r="C18" s="43"/>
      <c r="D18" s="43"/>
      <c r="E18" s="43"/>
      <c r="F18" s="3"/>
    </row>
    <row r="19" spans="1:6" ht="140.25" customHeight="1" x14ac:dyDescent="0.25">
      <c r="A19" s="16">
        <v>7</v>
      </c>
      <c r="B19" s="17" t="s">
        <v>16</v>
      </c>
      <c r="C19" s="17" t="s">
        <v>17</v>
      </c>
      <c r="D19" s="22">
        <f>E19*C4*12</f>
        <v>25.876800000000003</v>
      </c>
      <c r="E19" s="41">
        <v>2E-3</v>
      </c>
      <c r="F19" s="3"/>
    </row>
    <row r="20" spans="1:6" ht="18" customHeight="1" x14ac:dyDescent="0.25">
      <c r="A20" s="43" t="s">
        <v>18</v>
      </c>
      <c r="B20" s="43"/>
      <c r="C20" s="43"/>
      <c r="D20" s="43"/>
      <c r="E20" s="43"/>
      <c r="F20" s="3"/>
    </row>
    <row r="21" spans="1:6" ht="85.5" customHeight="1" x14ac:dyDescent="0.25">
      <c r="A21" s="16">
        <v>8</v>
      </c>
      <c r="B21" s="17" t="s">
        <v>19</v>
      </c>
      <c r="C21" s="17" t="s">
        <v>17</v>
      </c>
      <c r="D21" s="22">
        <f>E21*C4*12</f>
        <v>25.876800000000003</v>
      </c>
      <c r="E21" s="41">
        <v>2E-3</v>
      </c>
      <c r="F21" s="3"/>
    </row>
    <row r="22" spans="1:6" ht="18" customHeight="1" x14ac:dyDescent="0.25">
      <c r="A22" s="43" t="s">
        <v>20</v>
      </c>
      <c r="B22" s="43"/>
      <c r="C22" s="43"/>
      <c r="D22" s="43"/>
      <c r="E22" s="43"/>
      <c r="F22" s="3"/>
    </row>
    <row r="23" spans="1:6" ht="78.599999999999994" customHeight="1" x14ac:dyDescent="0.25">
      <c r="A23" s="16">
        <v>9</v>
      </c>
      <c r="B23" s="17" t="s">
        <v>21</v>
      </c>
      <c r="C23" s="17" t="s">
        <v>17</v>
      </c>
      <c r="D23" s="22">
        <f>E23*C4*12</f>
        <v>375.21360000000004</v>
      </c>
      <c r="E23" s="41">
        <v>2.9000000000000001E-2</v>
      </c>
      <c r="F23" s="3"/>
    </row>
    <row r="24" spans="1:6" ht="18" customHeight="1" x14ac:dyDescent="0.25">
      <c r="A24" s="43" t="s">
        <v>46</v>
      </c>
      <c r="B24" s="43"/>
      <c r="C24" s="43"/>
      <c r="D24" s="43"/>
      <c r="E24" s="43"/>
      <c r="F24" s="3"/>
    </row>
    <row r="25" spans="1:6" ht="45.6" customHeight="1" x14ac:dyDescent="0.25">
      <c r="A25" s="16">
        <v>12</v>
      </c>
      <c r="B25" s="17" t="s">
        <v>40</v>
      </c>
      <c r="C25" s="17" t="s">
        <v>6</v>
      </c>
      <c r="D25" s="22">
        <f>E25*C4*12</f>
        <v>6417.4463999999998</v>
      </c>
      <c r="E25" s="41">
        <v>0.496</v>
      </c>
      <c r="F25" s="3"/>
    </row>
    <row r="26" spans="1:6" ht="18" customHeight="1" x14ac:dyDescent="0.25">
      <c r="A26" s="43" t="s">
        <v>47</v>
      </c>
      <c r="B26" s="43"/>
      <c r="C26" s="43"/>
      <c r="D26" s="43"/>
      <c r="E26" s="43"/>
      <c r="F26" s="3"/>
    </row>
    <row r="27" spans="1:6" ht="123.6" customHeight="1" x14ac:dyDescent="0.25">
      <c r="A27" s="16">
        <v>13</v>
      </c>
      <c r="B27" s="16" t="s">
        <v>58</v>
      </c>
      <c r="C27" s="17" t="s">
        <v>59</v>
      </c>
      <c r="D27" s="22">
        <f>E27*C4*12</f>
        <v>14853.2832</v>
      </c>
      <c r="E27" s="41">
        <v>1.1479999999999999</v>
      </c>
      <c r="F27" s="3"/>
    </row>
    <row r="28" spans="1:6" ht="168" customHeight="1" x14ac:dyDescent="0.25">
      <c r="A28" s="16">
        <v>14</v>
      </c>
      <c r="B28" s="17" t="s">
        <v>55</v>
      </c>
      <c r="C28" s="17" t="s">
        <v>56</v>
      </c>
      <c r="D28" s="22">
        <f>E28*C4*12</f>
        <v>4955.4071999999996</v>
      </c>
      <c r="E28" s="41">
        <v>0.38300000000000001</v>
      </c>
      <c r="F28" s="3"/>
    </row>
    <row r="29" spans="1:6" ht="21" customHeight="1" x14ac:dyDescent="0.25">
      <c r="A29" s="43" t="s">
        <v>48</v>
      </c>
      <c r="B29" s="43"/>
      <c r="C29" s="43"/>
      <c r="D29" s="43"/>
      <c r="E29" s="43"/>
      <c r="F29" s="3"/>
    </row>
    <row r="30" spans="1:6" ht="85.9" customHeight="1" x14ac:dyDescent="0.25">
      <c r="A30" s="16">
        <v>15</v>
      </c>
      <c r="B30" s="17" t="s">
        <v>41</v>
      </c>
      <c r="C30" s="17" t="s">
        <v>42</v>
      </c>
      <c r="D30" s="22">
        <f>E30*C4*12</f>
        <v>26549.596800000003</v>
      </c>
      <c r="E30" s="41">
        <v>2.052</v>
      </c>
      <c r="F30" s="3"/>
    </row>
    <row r="31" spans="1:6" ht="55.9" customHeight="1" x14ac:dyDescent="0.25">
      <c r="A31" s="16">
        <v>16</v>
      </c>
      <c r="B31" s="17" t="s">
        <v>43</v>
      </c>
      <c r="C31" s="17" t="s">
        <v>13</v>
      </c>
      <c r="D31" s="22">
        <f>E31*C4*12</f>
        <v>905.6880000000001</v>
      </c>
      <c r="E31" s="41">
        <v>7.0000000000000007E-2</v>
      </c>
      <c r="F31" s="3"/>
    </row>
    <row r="32" spans="1:6" ht="18" customHeight="1" x14ac:dyDescent="0.25">
      <c r="A32" s="16">
        <v>17</v>
      </c>
      <c r="B32" s="17" t="s">
        <v>23</v>
      </c>
      <c r="C32" s="17" t="s">
        <v>4</v>
      </c>
      <c r="D32" s="22">
        <f>E32*C4*12</f>
        <v>659.85839999999996</v>
      </c>
      <c r="E32" s="41">
        <v>5.0999999999999997E-2</v>
      </c>
      <c r="F32" s="3"/>
    </row>
    <row r="33" spans="1:8" ht="40.15" customHeight="1" x14ac:dyDescent="0.25">
      <c r="A33" s="16">
        <v>18</v>
      </c>
      <c r="B33" s="17" t="s">
        <v>24</v>
      </c>
      <c r="C33" s="17" t="s">
        <v>4</v>
      </c>
      <c r="D33" s="22">
        <f>E33*C4*12</f>
        <v>1462.0392000000002</v>
      </c>
      <c r="E33" s="41">
        <v>0.113</v>
      </c>
      <c r="F33" s="3"/>
    </row>
    <row r="34" spans="1:8" ht="18" customHeight="1" x14ac:dyDescent="0.25">
      <c r="A34" s="43" t="s">
        <v>49</v>
      </c>
      <c r="B34" s="43"/>
      <c r="C34" s="43"/>
      <c r="D34" s="43"/>
      <c r="E34" s="43"/>
      <c r="F34" s="3"/>
    </row>
    <row r="35" spans="1:8" ht="36" x14ac:dyDescent="0.25">
      <c r="A35" s="43">
        <v>19</v>
      </c>
      <c r="B35" s="44" t="s">
        <v>57</v>
      </c>
      <c r="C35" s="17" t="s">
        <v>26</v>
      </c>
      <c r="D35" s="45">
        <f>E35*C4*12</f>
        <v>20209.7808</v>
      </c>
      <c r="E35" s="46">
        <v>1.5620000000000001</v>
      </c>
      <c r="F35" s="49"/>
    </row>
    <row r="36" spans="1:8" ht="24" x14ac:dyDescent="0.25">
      <c r="A36" s="43"/>
      <c r="B36" s="44"/>
      <c r="C36" s="17" t="s">
        <v>27</v>
      </c>
      <c r="D36" s="45"/>
      <c r="E36" s="46"/>
      <c r="F36" s="49"/>
    </row>
    <row r="37" spans="1:8" ht="36.75" x14ac:dyDescent="0.25">
      <c r="A37" s="18">
        <v>20</v>
      </c>
      <c r="B37" s="19" t="s">
        <v>82</v>
      </c>
      <c r="C37" s="20" t="s">
        <v>83</v>
      </c>
      <c r="D37" s="24">
        <f>E37*C4*12</f>
        <v>4424.9328000000005</v>
      </c>
      <c r="E37" s="28">
        <v>0.34200000000000003</v>
      </c>
      <c r="F37" s="3"/>
    </row>
    <row r="38" spans="1:8" ht="28.9" customHeight="1" x14ac:dyDescent="0.25">
      <c r="A38" s="18">
        <v>21</v>
      </c>
      <c r="B38" s="21" t="s">
        <v>86</v>
      </c>
      <c r="C38" s="21" t="s">
        <v>85</v>
      </c>
      <c r="D38" s="24">
        <f>E38*C4*12</f>
        <v>4127.3496000000005</v>
      </c>
      <c r="E38" s="28">
        <v>0.31900000000000001</v>
      </c>
      <c r="F38" s="3"/>
    </row>
    <row r="39" spans="1:8" ht="28.9" customHeight="1" x14ac:dyDescent="0.25">
      <c r="A39" s="36">
        <v>22</v>
      </c>
      <c r="B39" s="39" t="s">
        <v>28</v>
      </c>
      <c r="C39" s="39" t="s">
        <v>29</v>
      </c>
      <c r="D39" s="40">
        <f>E39*C4*12</f>
        <v>659.85839999999996</v>
      </c>
      <c r="E39" s="41">
        <v>5.0999999999999997E-2</v>
      </c>
      <c r="F39" s="3"/>
    </row>
    <row r="40" spans="1:8" ht="24" customHeight="1" x14ac:dyDescent="0.25">
      <c r="A40" s="16">
        <v>23</v>
      </c>
      <c r="B40" s="17" t="s">
        <v>30</v>
      </c>
      <c r="C40" s="17" t="s">
        <v>90</v>
      </c>
      <c r="D40" s="22">
        <f>E40*C4*12</f>
        <v>4424.9328000000005</v>
      </c>
      <c r="E40" s="28">
        <v>0.34200000000000003</v>
      </c>
      <c r="F40" s="3"/>
    </row>
    <row r="41" spans="1:8" ht="18" customHeight="1" x14ac:dyDescent="0.25">
      <c r="A41" s="43" t="s">
        <v>50</v>
      </c>
      <c r="B41" s="43"/>
      <c r="C41" s="43"/>
      <c r="D41" s="43"/>
      <c r="E41" s="43"/>
      <c r="F41" s="3"/>
    </row>
    <row r="42" spans="1:8" ht="147" customHeight="1" x14ac:dyDescent="0.25">
      <c r="A42" s="16">
        <v>24</v>
      </c>
      <c r="B42" s="17" t="s">
        <v>133</v>
      </c>
      <c r="C42" s="17" t="s">
        <v>32</v>
      </c>
      <c r="D42" s="22">
        <f>E42*C4*12</f>
        <v>14607.453600000001</v>
      </c>
      <c r="E42" s="41">
        <v>1.129</v>
      </c>
      <c r="F42" s="3"/>
    </row>
    <row r="43" spans="1:8" ht="15" customHeight="1" x14ac:dyDescent="0.25">
      <c r="A43" s="43" t="s">
        <v>51</v>
      </c>
      <c r="B43" s="43"/>
      <c r="C43" s="43"/>
      <c r="D43" s="43"/>
      <c r="E43" s="43"/>
      <c r="F43" s="3"/>
    </row>
    <row r="44" spans="1:8" x14ac:dyDescent="0.25">
      <c r="A44" s="16">
        <v>25</v>
      </c>
      <c r="B44" s="17" t="s">
        <v>33</v>
      </c>
      <c r="C44" s="17" t="s">
        <v>34</v>
      </c>
      <c r="D44" s="22">
        <f>E44*C4*12</f>
        <v>51624.216</v>
      </c>
      <c r="E44" s="41">
        <v>3.99</v>
      </c>
      <c r="F44" s="3"/>
    </row>
    <row r="45" spans="1:8" x14ac:dyDescent="0.25">
      <c r="A45" s="16">
        <v>26</v>
      </c>
      <c r="B45" s="17" t="s">
        <v>35</v>
      </c>
      <c r="C45" s="17"/>
      <c r="D45" s="22">
        <f>E45*C4*12</f>
        <v>158378.95440000002</v>
      </c>
      <c r="E45" s="23">
        <f>E8+E10+E11+E13+E15+E17+E19+E21+E23+E25+E27+E28+E30+E31+E32+E33+E35+E37+E38+E40+E42+E44+E39</f>
        <v>12.241000000000001</v>
      </c>
      <c r="F45" s="3"/>
      <c r="H45" s="35"/>
    </row>
    <row r="46" spans="1:8" x14ac:dyDescent="0.25">
      <c r="A46" s="1"/>
    </row>
    <row r="47" spans="1:8" x14ac:dyDescent="0.25">
      <c r="D47" s="4"/>
    </row>
  </sheetData>
  <mergeCells count="23">
    <mergeCell ref="F35:F36"/>
    <mergeCell ref="A41:E41"/>
    <mergeCell ref="A43:E43"/>
    <mergeCell ref="A24:E24"/>
    <mergeCell ref="A26:E26"/>
    <mergeCell ref="A29:E29"/>
    <mergeCell ref="A34:E34"/>
    <mergeCell ref="A35:A36"/>
    <mergeCell ref="B35:B36"/>
    <mergeCell ref="D35:D36"/>
    <mergeCell ref="E35:E36"/>
    <mergeCell ref="A22:E22"/>
    <mergeCell ref="A1:E1"/>
    <mergeCell ref="A2:E2"/>
    <mergeCell ref="A3:E3"/>
    <mergeCell ref="A6:E6"/>
    <mergeCell ref="A7:E7"/>
    <mergeCell ref="A9:E9"/>
    <mergeCell ref="A12:E12"/>
    <mergeCell ref="A14:E14"/>
    <mergeCell ref="A16:E16"/>
    <mergeCell ref="A18:E18"/>
    <mergeCell ref="A20:E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H15" sqref="H15"/>
    </sheetView>
  </sheetViews>
  <sheetFormatPr defaultRowHeight="15" x14ac:dyDescent="0.25"/>
  <cols>
    <col min="1" max="1" width="7.28515625" customWidth="1"/>
    <col min="2" max="2" width="32.28515625" customWidth="1"/>
    <col min="3" max="3" width="13.42578125" customWidth="1"/>
    <col min="4" max="4" width="13.28515625" customWidth="1"/>
    <col min="5" max="5" width="13.7109375" customWidth="1"/>
    <col min="6" max="6" width="10.42578125" bestFit="1" customWidth="1"/>
  </cols>
  <sheetData>
    <row r="1" spans="1:6" x14ac:dyDescent="0.25">
      <c r="A1" s="56" t="s">
        <v>0</v>
      </c>
      <c r="B1" s="56"/>
      <c r="C1" s="56"/>
      <c r="D1" s="56"/>
      <c r="E1" s="56"/>
    </row>
    <row r="2" spans="1:6" x14ac:dyDescent="0.25">
      <c r="A2" s="47" t="s">
        <v>137</v>
      </c>
      <c r="B2" s="47"/>
      <c r="C2" s="47"/>
      <c r="D2" s="47"/>
      <c r="E2" s="47"/>
    </row>
    <row r="3" spans="1:6" ht="36" customHeight="1" x14ac:dyDescent="0.25">
      <c r="A3" s="48" t="s">
        <v>134</v>
      </c>
      <c r="B3" s="48"/>
      <c r="C3" s="48"/>
      <c r="D3" s="48"/>
      <c r="E3" s="48"/>
    </row>
    <row r="4" spans="1:6" ht="12.6" customHeight="1" x14ac:dyDescent="0.25">
      <c r="A4" s="2"/>
      <c r="B4" s="6" t="s">
        <v>52</v>
      </c>
      <c r="C4" s="5">
        <f>549.2</f>
        <v>549.20000000000005</v>
      </c>
    </row>
    <row r="5" spans="1:6" ht="52.9" customHeight="1" x14ac:dyDescent="0.25">
      <c r="A5" s="16" t="s">
        <v>1</v>
      </c>
      <c r="B5" s="16" t="s">
        <v>2</v>
      </c>
      <c r="C5" s="16" t="s">
        <v>3</v>
      </c>
      <c r="D5" s="16" t="s">
        <v>36</v>
      </c>
      <c r="E5" s="16" t="s">
        <v>37</v>
      </c>
    </row>
    <row r="6" spans="1:6" ht="18" customHeight="1" x14ac:dyDescent="0.25">
      <c r="A6" s="43" t="s">
        <v>124</v>
      </c>
      <c r="B6" s="43"/>
      <c r="C6" s="43"/>
      <c r="D6" s="43"/>
      <c r="E6" s="43"/>
    </row>
    <row r="7" spans="1:6" x14ac:dyDescent="0.25">
      <c r="A7" s="53" t="s">
        <v>44</v>
      </c>
      <c r="B7" s="53"/>
      <c r="C7" s="53"/>
      <c r="D7" s="53"/>
      <c r="E7" s="53"/>
    </row>
    <row r="8" spans="1:6" ht="60" x14ac:dyDescent="0.25">
      <c r="A8" s="16">
        <v>1</v>
      </c>
      <c r="B8" s="17" t="s">
        <v>131</v>
      </c>
      <c r="C8" s="17" t="s">
        <v>4</v>
      </c>
      <c r="D8" s="22">
        <f>E8*C4*12</f>
        <v>751.30560000000014</v>
      </c>
      <c r="E8" s="41">
        <v>0.114</v>
      </c>
      <c r="F8" s="3"/>
    </row>
    <row r="9" spans="1:6" ht="18" customHeight="1" x14ac:dyDescent="0.25">
      <c r="A9" s="50" t="s">
        <v>61</v>
      </c>
      <c r="B9" s="51"/>
      <c r="C9" s="51"/>
      <c r="D9" s="51"/>
      <c r="E9" s="52"/>
      <c r="F9" s="3"/>
    </row>
    <row r="10" spans="1:6" ht="64.150000000000006" customHeight="1" x14ac:dyDescent="0.25">
      <c r="A10" s="16">
        <v>1</v>
      </c>
      <c r="B10" s="17" t="s">
        <v>60</v>
      </c>
      <c r="C10" s="17" t="s">
        <v>53</v>
      </c>
      <c r="D10" s="22">
        <f>E10*C4*12</f>
        <v>98.855999999999995</v>
      </c>
      <c r="E10" s="41">
        <v>1.4999999999999999E-2</v>
      </c>
      <c r="F10" s="3"/>
    </row>
    <row r="11" spans="1:6" ht="30" customHeight="1" x14ac:dyDescent="0.25">
      <c r="A11" s="16">
        <v>2</v>
      </c>
      <c r="B11" s="17" t="s">
        <v>7</v>
      </c>
      <c r="C11" s="17" t="s">
        <v>8</v>
      </c>
      <c r="D11" s="22">
        <f>E11*C4*12</f>
        <v>52.723200000000006</v>
      </c>
      <c r="E11" s="41">
        <v>8.0000000000000002E-3</v>
      </c>
      <c r="F11" s="3"/>
    </row>
    <row r="12" spans="1:6" ht="30" customHeight="1" x14ac:dyDescent="0.25">
      <c r="A12" s="43" t="s">
        <v>62</v>
      </c>
      <c r="B12" s="43"/>
      <c r="C12" s="43"/>
      <c r="D12" s="43"/>
      <c r="E12" s="43"/>
      <c r="F12" s="3"/>
    </row>
    <row r="13" spans="1:6" ht="96.6" customHeight="1" x14ac:dyDescent="0.25">
      <c r="A13" s="16">
        <v>3</v>
      </c>
      <c r="B13" s="17" t="s">
        <v>10</v>
      </c>
      <c r="C13" s="17" t="s">
        <v>11</v>
      </c>
      <c r="D13" s="22">
        <f>E13*C4*12</f>
        <v>125.2176</v>
      </c>
      <c r="E13" s="41">
        <v>1.9E-2</v>
      </c>
      <c r="F13" s="3"/>
    </row>
    <row r="14" spans="1:6" ht="18" customHeight="1" x14ac:dyDescent="0.25">
      <c r="A14" s="43" t="s">
        <v>75</v>
      </c>
      <c r="B14" s="43"/>
      <c r="C14" s="43"/>
      <c r="D14" s="43"/>
      <c r="E14" s="43"/>
      <c r="F14" s="3"/>
    </row>
    <row r="15" spans="1:6" ht="121.15" customHeight="1" x14ac:dyDescent="0.25">
      <c r="A15" s="16" t="s">
        <v>97</v>
      </c>
      <c r="B15" s="17" t="s">
        <v>12</v>
      </c>
      <c r="C15" s="17" t="s">
        <v>6</v>
      </c>
      <c r="D15" s="22">
        <f>E15*C4*12</f>
        <v>13.180800000000001</v>
      </c>
      <c r="E15" s="41">
        <v>2E-3</v>
      </c>
      <c r="F15" s="3"/>
    </row>
    <row r="16" spans="1:6" ht="18" customHeight="1" x14ac:dyDescent="0.25">
      <c r="A16" s="43" t="s">
        <v>64</v>
      </c>
      <c r="B16" s="43"/>
      <c r="C16" s="43"/>
      <c r="D16" s="43"/>
      <c r="E16" s="43"/>
      <c r="F16" s="3"/>
    </row>
    <row r="17" spans="1:6" ht="72.75" customHeight="1" x14ac:dyDescent="0.25">
      <c r="A17" s="16" t="s">
        <v>98</v>
      </c>
      <c r="B17" s="17" t="s">
        <v>38</v>
      </c>
      <c r="C17" s="17" t="s">
        <v>6</v>
      </c>
      <c r="D17" s="22">
        <f>E17*C4*12</f>
        <v>13.180800000000001</v>
      </c>
      <c r="E17" s="41">
        <v>2E-3</v>
      </c>
      <c r="F17" s="3"/>
    </row>
    <row r="18" spans="1:6" ht="24" customHeight="1" x14ac:dyDescent="0.25">
      <c r="A18" s="43" t="s">
        <v>65</v>
      </c>
      <c r="B18" s="43"/>
      <c r="C18" s="43"/>
      <c r="D18" s="43"/>
      <c r="E18" s="43"/>
      <c r="F18" s="3"/>
    </row>
    <row r="19" spans="1:6" ht="140.25" customHeight="1" x14ac:dyDescent="0.25">
      <c r="A19" s="16">
        <v>6</v>
      </c>
      <c r="B19" s="17" t="s">
        <v>16</v>
      </c>
      <c r="C19" s="17" t="s">
        <v>17</v>
      </c>
      <c r="D19" s="22">
        <f>E19*C4*12</f>
        <v>13.180800000000001</v>
      </c>
      <c r="E19" s="41">
        <v>2E-3</v>
      </c>
      <c r="F19" s="3"/>
    </row>
    <row r="20" spans="1:6" ht="18" customHeight="1" x14ac:dyDescent="0.25">
      <c r="A20" s="43" t="s">
        <v>66</v>
      </c>
      <c r="B20" s="43"/>
      <c r="C20" s="43"/>
      <c r="D20" s="43"/>
      <c r="E20" s="43"/>
      <c r="F20" s="3"/>
    </row>
    <row r="21" spans="1:6" ht="85.5" customHeight="1" x14ac:dyDescent="0.25">
      <c r="A21" s="16" t="s">
        <v>99</v>
      </c>
      <c r="B21" s="17" t="s">
        <v>19</v>
      </c>
      <c r="C21" s="17" t="s">
        <v>17</v>
      </c>
      <c r="D21" s="22">
        <f>E21*C4*12</f>
        <v>13.180800000000001</v>
      </c>
      <c r="E21" s="41">
        <v>2E-3</v>
      </c>
      <c r="F21" s="3"/>
    </row>
    <row r="22" spans="1:6" ht="18" customHeight="1" x14ac:dyDescent="0.25">
      <c r="A22" s="43" t="s">
        <v>67</v>
      </c>
      <c r="B22" s="43"/>
      <c r="C22" s="43"/>
      <c r="D22" s="43"/>
      <c r="E22" s="43"/>
      <c r="F22" s="3"/>
    </row>
    <row r="23" spans="1:6" ht="78.599999999999994" customHeight="1" x14ac:dyDescent="0.25">
      <c r="A23" s="16">
        <v>8</v>
      </c>
      <c r="B23" s="17" t="s">
        <v>21</v>
      </c>
      <c r="C23" s="17" t="s">
        <v>17</v>
      </c>
      <c r="D23" s="22">
        <f>E23*C4*12</f>
        <v>191.12160000000003</v>
      </c>
      <c r="E23" s="41">
        <v>2.9000000000000001E-2</v>
      </c>
      <c r="F23" s="3"/>
    </row>
    <row r="24" spans="1:6" ht="28.15" customHeight="1" x14ac:dyDescent="0.25">
      <c r="A24" s="53" t="s">
        <v>93</v>
      </c>
      <c r="B24" s="53"/>
      <c r="C24" s="53"/>
      <c r="D24" s="53"/>
      <c r="E24" s="53"/>
      <c r="F24" s="3"/>
    </row>
    <row r="25" spans="1:6" ht="89.45" customHeight="1" x14ac:dyDescent="0.25">
      <c r="A25" s="30" t="s">
        <v>101</v>
      </c>
      <c r="B25" s="25" t="s">
        <v>39</v>
      </c>
      <c r="C25" s="25" t="s">
        <v>22</v>
      </c>
      <c r="D25" s="31">
        <f>E25*C4*12</f>
        <v>3499.5024000000008</v>
      </c>
      <c r="E25" s="41">
        <v>0.53100000000000003</v>
      </c>
      <c r="F25" s="3"/>
    </row>
    <row r="26" spans="1:6" ht="72" customHeight="1" x14ac:dyDescent="0.25">
      <c r="A26" s="30" t="s">
        <v>102</v>
      </c>
      <c r="B26" s="25" t="s">
        <v>128</v>
      </c>
      <c r="C26" s="25" t="s">
        <v>54</v>
      </c>
      <c r="D26" s="31">
        <f>E26*C4*12</f>
        <v>415.1952</v>
      </c>
      <c r="E26" s="41">
        <v>6.3E-2</v>
      </c>
      <c r="F26" s="3"/>
    </row>
    <row r="27" spans="1:6" ht="18" customHeight="1" x14ac:dyDescent="0.25">
      <c r="A27" s="53" t="s">
        <v>70</v>
      </c>
      <c r="B27" s="53"/>
      <c r="C27" s="53"/>
      <c r="D27" s="53"/>
      <c r="E27" s="53"/>
      <c r="F27" s="3"/>
    </row>
    <row r="28" spans="1:6" ht="123.6" customHeight="1" x14ac:dyDescent="0.25">
      <c r="A28" s="30" t="s">
        <v>103</v>
      </c>
      <c r="B28" s="15" t="s">
        <v>58</v>
      </c>
      <c r="C28" s="25" t="s">
        <v>59</v>
      </c>
      <c r="D28" s="22">
        <f>E28*C4*12</f>
        <v>7565.779199999999</v>
      </c>
      <c r="E28" s="41">
        <v>1.1479999999999999</v>
      </c>
      <c r="F28" s="3"/>
    </row>
    <row r="29" spans="1:6" ht="168" customHeight="1" x14ac:dyDescent="0.25">
      <c r="A29" s="16">
        <v>13</v>
      </c>
      <c r="B29" s="25" t="s">
        <v>55</v>
      </c>
      <c r="C29" s="25" t="s">
        <v>56</v>
      </c>
      <c r="D29" s="22">
        <f>E29*C4*12</f>
        <v>2524.1232</v>
      </c>
      <c r="E29" s="41">
        <v>0.38300000000000001</v>
      </c>
      <c r="F29" s="3"/>
    </row>
    <row r="30" spans="1:6" ht="21" customHeight="1" x14ac:dyDescent="0.25">
      <c r="A30" s="53" t="s">
        <v>71</v>
      </c>
      <c r="B30" s="53"/>
      <c r="C30" s="53"/>
      <c r="D30" s="53"/>
      <c r="E30" s="53"/>
      <c r="F30" s="3"/>
    </row>
    <row r="31" spans="1:6" ht="85.9" customHeight="1" x14ac:dyDescent="0.25">
      <c r="A31" s="16">
        <v>14</v>
      </c>
      <c r="B31" s="25" t="s">
        <v>41</v>
      </c>
      <c r="C31" s="25" t="s">
        <v>42</v>
      </c>
      <c r="D31" s="31">
        <f>E31*C4*12</f>
        <v>13523.500800000002</v>
      </c>
      <c r="E31" s="41">
        <v>2.052</v>
      </c>
      <c r="F31" s="3"/>
    </row>
    <row r="32" spans="1:6" ht="55.9" customHeight="1" x14ac:dyDescent="0.25">
      <c r="A32" s="16">
        <v>15</v>
      </c>
      <c r="B32" s="25" t="s">
        <v>43</v>
      </c>
      <c r="C32" s="25" t="s">
        <v>13</v>
      </c>
      <c r="D32" s="31">
        <f>E32*C4*12</f>
        <v>461.32800000000009</v>
      </c>
      <c r="E32" s="41">
        <v>7.0000000000000007E-2</v>
      </c>
      <c r="F32" s="3"/>
    </row>
    <row r="33" spans="1:8" ht="18" customHeight="1" x14ac:dyDescent="0.25">
      <c r="A33" s="16" t="s">
        <v>115</v>
      </c>
      <c r="B33" s="25" t="s">
        <v>23</v>
      </c>
      <c r="C33" s="25" t="s">
        <v>4</v>
      </c>
      <c r="D33" s="31">
        <f>E33*C4*12</f>
        <v>336.11040000000003</v>
      </c>
      <c r="E33" s="41">
        <v>5.0999999999999997E-2</v>
      </c>
      <c r="F33" s="3"/>
    </row>
    <row r="34" spans="1:8" ht="40.15" customHeight="1" x14ac:dyDescent="0.25">
      <c r="A34" s="16" t="s">
        <v>116</v>
      </c>
      <c r="B34" s="25" t="s">
        <v>24</v>
      </c>
      <c r="C34" s="25" t="s">
        <v>4</v>
      </c>
      <c r="D34" s="31">
        <f>E34*C4*12</f>
        <v>744.7152000000001</v>
      </c>
      <c r="E34" s="41">
        <v>0.113</v>
      </c>
      <c r="F34" s="3"/>
    </row>
    <row r="35" spans="1:8" ht="18" customHeight="1" x14ac:dyDescent="0.25">
      <c r="A35" s="53" t="s">
        <v>72</v>
      </c>
      <c r="B35" s="53"/>
      <c r="C35" s="53"/>
      <c r="D35" s="53"/>
      <c r="E35" s="53"/>
      <c r="F35" s="3"/>
    </row>
    <row r="36" spans="1:8" ht="36" x14ac:dyDescent="0.25">
      <c r="A36" s="43">
        <v>18</v>
      </c>
      <c r="B36" s="54" t="s">
        <v>57</v>
      </c>
      <c r="C36" s="25" t="s">
        <v>26</v>
      </c>
      <c r="D36" s="55">
        <f>E36*C4*12</f>
        <v>10294.204800000001</v>
      </c>
      <c r="E36" s="46">
        <v>1.5620000000000001</v>
      </c>
      <c r="F36" s="49"/>
    </row>
    <row r="37" spans="1:8" ht="24" x14ac:dyDescent="0.25">
      <c r="A37" s="43"/>
      <c r="B37" s="54"/>
      <c r="C37" s="25" t="s">
        <v>27</v>
      </c>
      <c r="D37" s="55"/>
      <c r="E37" s="46"/>
      <c r="F37" s="49"/>
    </row>
    <row r="38" spans="1:8" ht="36.75" x14ac:dyDescent="0.25">
      <c r="A38" s="18">
        <v>19</v>
      </c>
      <c r="B38" s="26" t="s">
        <v>82</v>
      </c>
      <c r="C38" s="27" t="s">
        <v>83</v>
      </c>
      <c r="D38" s="32">
        <f>E38*C4*12</f>
        <v>2253.9168000000004</v>
      </c>
      <c r="E38" s="28">
        <v>0.34200000000000003</v>
      </c>
      <c r="F38" s="3"/>
    </row>
    <row r="39" spans="1:8" ht="28.9" customHeight="1" x14ac:dyDescent="0.25">
      <c r="A39" s="18">
        <v>20</v>
      </c>
      <c r="B39" s="29" t="s">
        <v>87</v>
      </c>
      <c r="C39" s="29" t="s">
        <v>85</v>
      </c>
      <c r="D39" s="32">
        <f>E39*C4*12</f>
        <v>2102.3376000000003</v>
      </c>
      <c r="E39" s="28">
        <v>0.31900000000000001</v>
      </c>
      <c r="F39" s="3"/>
    </row>
    <row r="40" spans="1:8" ht="28.9" customHeight="1" x14ac:dyDescent="0.25">
      <c r="A40" s="16">
        <v>21</v>
      </c>
      <c r="B40" s="25" t="s">
        <v>28</v>
      </c>
      <c r="C40" s="25" t="s">
        <v>29</v>
      </c>
      <c r="D40" s="31">
        <f>E40*C4*12</f>
        <v>336.11040000000003</v>
      </c>
      <c r="E40" s="41">
        <v>5.0999999999999997E-2</v>
      </c>
      <c r="F40" s="3"/>
    </row>
    <row r="41" spans="1:8" ht="18" customHeight="1" x14ac:dyDescent="0.25">
      <c r="A41" s="16">
        <v>23</v>
      </c>
      <c r="B41" s="25" t="s">
        <v>30</v>
      </c>
      <c r="C41" s="25" t="s">
        <v>91</v>
      </c>
      <c r="D41" s="31">
        <f>E41*C4*12</f>
        <v>2253.9168000000004</v>
      </c>
      <c r="E41" s="41">
        <v>0.34200000000000003</v>
      </c>
      <c r="F41" s="3"/>
    </row>
    <row r="42" spans="1:8" ht="18" customHeight="1" x14ac:dyDescent="0.25">
      <c r="A42" s="53" t="s">
        <v>73</v>
      </c>
      <c r="B42" s="53"/>
      <c r="C42" s="53"/>
      <c r="D42" s="53"/>
      <c r="E42" s="53"/>
      <c r="F42" s="3"/>
    </row>
    <row r="43" spans="1:8" ht="147" customHeight="1" x14ac:dyDescent="0.25">
      <c r="A43" s="16">
        <v>24</v>
      </c>
      <c r="B43" s="25" t="s">
        <v>81</v>
      </c>
      <c r="C43" s="25" t="s">
        <v>32</v>
      </c>
      <c r="D43" s="31">
        <f>E43*C4*12</f>
        <v>7440.5616000000009</v>
      </c>
      <c r="E43" s="41">
        <v>1.129</v>
      </c>
      <c r="F43" s="3"/>
    </row>
    <row r="44" spans="1:8" ht="15" customHeight="1" x14ac:dyDescent="0.25">
      <c r="A44" s="53" t="s">
        <v>74</v>
      </c>
      <c r="B44" s="53"/>
      <c r="C44" s="53"/>
      <c r="D44" s="53"/>
      <c r="E44" s="53"/>
      <c r="F44" s="3"/>
    </row>
    <row r="45" spans="1:8" x14ac:dyDescent="0.25">
      <c r="A45" s="16">
        <v>25</v>
      </c>
      <c r="B45" s="25" t="s">
        <v>33</v>
      </c>
      <c r="C45" s="25" t="s">
        <v>126</v>
      </c>
      <c r="D45" s="31">
        <f>E45*C4*12</f>
        <v>26295.696000000004</v>
      </c>
      <c r="E45" s="41">
        <v>3.99</v>
      </c>
      <c r="F45" s="3"/>
    </row>
    <row r="46" spans="1:8" x14ac:dyDescent="0.25">
      <c r="A46" s="16">
        <v>26</v>
      </c>
      <c r="B46" s="25" t="s">
        <v>35</v>
      </c>
      <c r="C46" s="25"/>
      <c r="D46" s="31">
        <f>E46*C4*12</f>
        <v>81318.945600000006</v>
      </c>
      <c r="E46" s="23">
        <f>E8+E10+E11+E13+E15+E17+E19+E21+E23+E25+E26+E28+E29+E31+E32+E33+E34+E36+E38+E39+E40+E41+E43+E45</f>
        <v>12.339</v>
      </c>
      <c r="F46" s="3"/>
      <c r="G46" s="35"/>
      <c r="H46" s="35"/>
    </row>
    <row r="47" spans="1:8" x14ac:dyDescent="0.25">
      <c r="A47" s="1"/>
    </row>
    <row r="48" spans="1:8" x14ac:dyDescent="0.25">
      <c r="D48" s="4"/>
    </row>
  </sheetData>
  <mergeCells count="23">
    <mergeCell ref="F36:F37"/>
    <mergeCell ref="A42:E42"/>
    <mergeCell ref="A44:E44"/>
    <mergeCell ref="A7:E7"/>
    <mergeCell ref="A24:E24"/>
    <mergeCell ref="A27:E27"/>
    <mergeCell ref="A30:E30"/>
    <mergeCell ref="A35:E35"/>
    <mergeCell ref="A36:A37"/>
    <mergeCell ref="B36:B37"/>
    <mergeCell ref="D36:D37"/>
    <mergeCell ref="E36:E37"/>
    <mergeCell ref="A14:E14"/>
    <mergeCell ref="A16:E16"/>
    <mergeCell ref="A18:E18"/>
    <mergeCell ref="A20:E20"/>
    <mergeCell ref="A22:E22"/>
    <mergeCell ref="A12:E12"/>
    <mergeCell ref="A1:E1"/>
    <mergeCell ref="A2:E2"/>
    <mergeCell ref="A3:E3"/>
    <mergeCell ref="A6:E6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Полное благоустр - 41,13</vt:lpstr>
      <vt:lpstr>неблагоустр. с ХВ - 13,37</vt:lpstr>
      <vt:lpstr>неп.  без подвала - 13,29</vt:lpstr>
      <vt:lpstr>неблагоустр. - 12,77</vt:lpstr>
      <vt:lpstr>неп. без подвала и ХВ - 12,70</vt:lpstr>
      <vt:lpstr>неп. без подвала Предив - 12,72</vt:lpstr>
      <vt:lpstr>неп. Предивинск - 12,24</vt:lpstr>
      <vt:lpstr>неблагоустр Бартат - 12,34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2022-11-07T07:46:00Z</dcterms:modified>
</cp:coreProperties>
</file>