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очта\Квартальная в Совет\2025\1 кв 2025\"/>
    </mc:Choice>
  </mc:AlternateContent>
  <xr:revisionPtr revIDLastSave="0" documentId="13_ncr:1_{42B5E7F7-443E-47AD-BBC7-C5E6E8CB4B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.04.2025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8" i="1" l="1"/>
  <c r="J194" i="1"/>
  <c r="L155" i="1" l="1"/>
  <c r="K79" i="1"/>
  <c r="L79" i="1"/>
  <c r="J79" i="1"/>
  <c r="K84" i="1"/>
  <c r="K12" i="1" l="1"/>
  <c r="K202" i="1" l="1"/>
  <c r="L202" i="1" s="1"/>
  <c r="J202" i="1"/>
  <c r="K201" i="1"/>
  <c r="J201" i="1"/>
  <c r="K200" i="1"/>
  <c r="J200" i="1"/>
  <c r="K188" i="1"/>
  <c r="K187" i="1" s="1"/>
  <c r="J188" i="1"/>
  <c r="J187" i="1" s="1"/>
  <c r="L183" i="1"/>
  <c r="L182" i="1"/>
  <c r="K181" i="1"/>
  <c r="J181" i="1"/>
  <c r="L180" i="1"/>
  <c r="L179" i="1"/>
  <c r="L178" i="1"/>
  <c r="L177" i="1"/>
  <c r="L176" i="1"/>
  <c r="L175" i="1"/>
  <c r="L174" i="1"/>
  <c r="L173" i="1"/>
  <c r="L172" i="1"/>
  <c r="K171" i="1"/>
  <c r="J171" i="1"/>
  <c r="L170" i="1"/>
  <c r="L169" i="1"/>
  <c r="L168" i="1"/>
  <c r="L167" i="1"/>
  <c r="L166" i="1"/>
  <c r="L165" i="1"/>
  <c r="L164" i="1"/>
  <c r="K163" i="1"/>
  <c r="J163" i="1"/>
  <c r="L162" i="1"/>
  <c r="K161" i="1"/>
  <c r="J161" i="1"/>
  <c r="L161" i="1" s="1"/>
  <c r="L160" i="1"/>
  <c r="L159" i="1"/>
  <c r="L158" i="1"/>
  <c r="L157" i="1"/>
  <c r="K156" i="1"/>
  <c r="J156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K136" i="1"/>
  <c r="J136" i="1"/>
  <c r="L135" i="1"/>
  <c r="L134" i="1"/>
  <c r="L133" i="1"/>
  <c r="L132" i="1"/>
  <c r="K131" i="1"/>
  <c r="J131" i="1"/>
  <c r="L130" i="1"/>
  <c r="L129" i="1"/>
  <c r="L128" i="1"/>
  <c r="L127" i="1"/>
  <c r="K126" i="1"/>
  <c r="J126" i="1"/>
  <c r="L125" i="1"/>
  <c r="L124" i="1"/>
  <c r="L123" i="1"/>
  <c r="L122" i="1"/>
  <c r="L121" i="1"/>
  <c r="L120" i="1"/>
  <c r="L119" i="1"/>
  <c r="K118" i="1"/>
  <c r="J118" i="1"/>
  <c r="L117" i="1"/>
  <c r="L116" i="1"/>
  <c r="L115" i="1"/>
  <c r="K114" i="1"/>
  <c r="J114" i="1"/>
  <c r="L113" i="1"/>
  <c r="K112" i="1"/>
  <c r="J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K92" i="1"/>
  <c r="J92" i="1"/>
  <c r="K87" i="1"/>
  <c r="J87" i="1"/>
  <c r="K85" i="1"/>
  <c r="J85" i="1"/>
  <c r="L84" i="1"/>
  <c r="L83" i="1"/>
  <c r="L82" i="1"/>
  <c r="L81" i="1"/>
  <c r="K80" i="1"/>
  <c r="J80" i="1"/>
  <c r="L77" i="1"/>
  <c r="L76" i="1"/>
  <c r="L75" i="1"/>
  <c r="K74" i="1"/>
  <c r="J74" i="1"/>
  <c r="L73" i="1"/>
  <c r="L72" i="1"/>
  <c r="K71" i="1"/>
  <c r="K70" i="1" s="1"/>
  <c r="J71" i="1"/>
  <c r="J70" i="1" s="1"/>
  <c r="L69" i="1"/>
  <c r="L68" i="1"/>
  <c r="L67" i="1"/>
  <c r="K66" i="1"/>
  <c r="J66" i="1"/>
  <c r="L64" i="1"/>
  <c r="K63" i="1"/>
  <c r="K62" i="1" s="1"/>
  <c r="J63" i="1"/>
  <c r="J62" i="1" s="1"/>
  <c r="L60" i="1"/>
  <c r="K59" i="1"/>
  <c r="J59" i="1"/>
  <c r="L58" i="1"/>
  <c r="K57" i="1"/>
  <c r="J57" i="1"/>
  <c r="J56" i="1" s="1"/>
  <c r="L55" i="1"/>
  <c r="L54" i="1"/>
  <c r="K53" i="1"/>
  <c r="J53" i="1"/>
  <c r="J50" i="1" s="1"/>
  <c r="J49" i="1" s="1"/>
  <c r="L52" i="1"/>
  <c r="L51" i="1"/>
  <c r="K50" i="1"/>
  <c r="L48" i="1"/>
  <c r="L47" i="1"/>
  <c r="L46" i="1"/>
  <c r="L45" i="1"/>
  <c r="K44" i="1"/>
  <c r="K43" i="1" s="1"/>
  <c r="J44" i="1"/>
  <c r="L44" i="1" s="1"/>
  <c r="L42" i="1"/>
  <c r="K41" i="1"/>
  <c r="K40" i="1" s="1"/>
  <c r="J41" i="1"/>
  <c r="J40" i="1" s="1"/>
  <c r="L39" i="1"/>
  <c r="K38" i="1"/>
  <c r="J38" i="1"/>
  <c r="L37" i="1"/>
  <c r="K36" i="1"/>
  <c r="J36" i="1"/>
  <c r="K34" i="1"/>
  <c r="J34" i="1"/>
  <c r="L33" i="1"/>
  <c r="K32" i="1"/>
  <c r="J32" i="1"/>
  <c r="J29" i="1" s="1"/>
  <c r="L31" i="1"/>
  <c r="K30" i="1"/>
  <c r="J30" i="1"/>
  <c r="L27" i="1"/>
  <c r="L26" i="1"/>
  <c r="L25" i="1"/>
  <c r="L24" i="1"/>
  <c r="K23" i="1"/>
  <c r="L23" i="1" s="1"/>
  <c r="J23" i="1"/>
  <c r="J22" i="1" s="1"/>
  <c r="L19" i="1"/>
  <c r="L18" i="1"/>
  <c r="L17" i="1"/>
  <c r="L16" i="1"/>
  <c r="L15" i="1"/>
  <c r="L14" i="1"/>
  <c r="L13" i="1"/>
  <c r="J12" i="1"/>
  <c r="L12" i="1" s="1"/>
  <c r="L11" i="1"/>
  <c r="K10" i="1"/>
  <c r="L10" i="1" s="1"/>
  <c r="J10" i="1"/>
  <c r="J9" i="1" s="1"/>
  <c r="J8" i="1" s="1"/>
  <c r="L30" i="1" l="1"/>
  <c r="L36" i="1"/>
  <c r="L63" i="1"/>
  <c r="L118" i="1"/>
  <c r="L57" i="1"/>
  <c r="L66" i="1"/>
  <c r="L71" i="1"/>
  <c r="J28" i="1"/>
  <c r="L38" i="1"/>
  <c r="L50" i="1"/>
  <c r="L59" i="1"/>
  <c r="L62" i="1"/>
  <c r="L74" i="1"/>
  <c r="J43" i="1"/>
  <c r="L43" i="1" s="1"/>
  <c r="J65" i="1"/>
  <c r="J61" i="1" s="1"/>
  <c r="L80" i="1"/>
  <c r="K56" i="1"/>
  <c r="L56" i="1" s="1"/>
  <c r="K49" i="1"/>
  <c r="L49" i="1" s="1"/>
  <c r="L41" i="1"/>
  <c r="L32" i="1"/>
  <c r="K29" i="1"/>
  <c r="L29" i="1" s="1"/>
  <c r="K22" i="1"/>
  <c r="L22" i="1" s="1"/>
  <c r="L53" i="1"/>
  <c r="L181" i="1"/>
  <c r="L171" i="1"/>
  <c r="L163" i="1"/>
  <c r="L156" i="1"/>
  <c r="L136" i="1"/>
  <c r="L131" i="1"/>
  <c r="L126" i="1"/>
  <c r="L114" i="1"/>
  <c r="L112" i="1"/>
  <c r="L201" i="1"/>
  <c r="L200" i="1"/>
  <c r="L92" i="1"/>
  <c r="J184" i="1"/>
  <c r="J197" i="1" s="1"/>
  <c r="J196" i="1" s="1"/>
  <c r="J195" i="1" s="1"/>
  <c r="L40" i="1"/>
  <c r="L70" i="1"/>
  <c r="K65" i="1"/>
  <c r="K184" i="1"/>
  <c r="K198" i="1" s="1"/>
  <c r="K9" i="1"/>
  <c r="J7" i="1" l="1"/>
  <c r="J90" i="1" s="1"/>
  <c r="J185" i="1" s="1"/>
  <c r="K28" i="1"/>
  <c r="L28" i="1" s="1"/>
  <c r="L9" i="1"/>
  <c r="K8" i="1"/>
  <c r="L184" i="1"/>
  <c r="L65" i="1"/>
  <c r="K61" i="1"/>
  <c r="L61" i="1" s="1"/>
  <c r="J193" i="1" l="1"/>
  <c r="J192" i="1" s="1"/>
  <c r="J191" i="1" s="1"/>
  <c r="J190" i="1" s="1"/>
  <c r="J186" i="1" s="1"/>
  <c r="K197" i="1"/>
  <c r="L198" i="1"/>
  <c r="L8" i="1"/>
  <c r="K7" i="1"/>
  <c r="L7" i="1" l="1"/>
  <c r="K90" i="1"/>
  <c r="K194" i="1" s="1"/>
  <c r="L197" i="1"/>
  <c r="K196" i="1"/>
  <c r="L196" i="1" l="1"/>
  <c r="K195" i="1"/>
  <c r="L195" i="1" s="1"/>
  <c r="K185" i="1"/>
  <c r="L90" i="1"/>
  <c r="K193" i="1" l="1"/>
  <c r="L194" i="1"/>
  <c r="L193" i="1" l="1"/>
  <c r="K192" i="1"/>
  <c r="L192" i="1" l="1"/>
  <c r="K191" i="1"/>
  <c r="K190" i="1" l="1"/>
  <c r="K186" i="1" s="1"/>
  <c r="L191" i="1"/>
</calcChain>
</file>

<file path=xl/sharedStrings.xml><?xml version="1.0" encoding="utf-8"?>
<sst xmlns="http://schemas.openxmlformats.org/spreadsheetml/2006/main" count="931" uniqueCount="273">
  <si>
    <t>Приложение</t>
  </si>
  <si>
    <t>Отчет об исполнении районного бюджета Большемуртинского района</t>
  </si>
  <si>
    <t xml:space="preserve">(тыс.рублей)
</t>
  </si>
  <si>
    <t>Код бюджетной классификации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</si>
  <si>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</si>
  <si>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План, с учетом изменений</t>
  </si>
  <si>
    <t>Исполнено</t>
  </si>
  <si>
    <t>% исполнения</t>
  </si>
  <si>
    <t>000</t>
  </si>
  <si>
    <t>1</t>
  </si>
  <si>
    <t>00</t>
  </si>
  <si>
    <t>0000</t>
  </si>
  <si>
    <t>НАЛОГОВЫЕ И НЕНАЛОГОВЫЕ ДОХОДЫ</t>
  </si>
  <si>
    <t>182</t>
  </si>
  <si>
    <t>01</t>
  </si>
  <si>
    <t>НАЛОГИ НА ПРИБЫЛЬ, ДОХОДЫ</t>
  </si>
  <si>
    <t>110</t>
  </si>
  <si>
    <t>Налог на прибыль организаций</t>
  </si>
  <si>
    <t>010</t>
  </si>
  <si>
    <t>Налог на прибыль организаций, зачисляемый в бюджеты бюджетной системы Российской Федерации по соответствующим ставкам</t>
  </si>
  <si>
    <t>012</t>
  </si>
  <si>
    <t>02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</si>
  <si>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
</t>
  </si>
  <si>
    <t>Налог на доходы физических лиц</t>
  </si>
  <si>
    <t>020</t>
  </si>
  <si>
    <t>030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</si>
  <si>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</si>
  <si>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</si>
  <si>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080</t>
  </si>
  <si>
    <t>130</t>
  </si>
  <si>
    <t>03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</si>
  <si>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</si>
  <si>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</si>
  <si>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</si>
  <si>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</si>
  <si>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</si>
  <si>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</si>
  <si>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</si>
  <si>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</si>
  <si>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</si>
  <si>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</si>
  <si>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</si>
  <si>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</si>
  <si>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</si>
  <si>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</si>
  <si>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011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</si>
  <si>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</si>
  <si>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021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</si>
  <si>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</si>
  <si>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</si>
  <si>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</si>
  <si>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04</t>
  </si>
  <si>
    <t>Налог, взимаемый в связи с применением патентной системы налогообложения</t>
  </si>
  <si>
    <t>08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</si>
  <si>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</si>
  <si>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</si>
  <si>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</si>
  <si>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09</t>
  </si>
  <si>
    <t>07</t>
  </si>
  <si>
    <t>050</t>
  </si>
  <si>
    <t>053</t>
  </si>
  <si>
    <t>009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</si>
  <si>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</si>
  <si>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</si>
  <si>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</si>
  <si>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</si>
  <si>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</si>
  <si>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</si>
  <si>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</si>
  <si>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</si>
  <si>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025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</si>
  <si>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бюджетных и  автономных учреждений) </t>
  </si>
  <si>
    <t>035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</si>
  <si>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бюджетных и автономных учреждений)</t>
  </si>
  <si>
    <t>12</t>
  </si>
  <si>
    <t>ПЛАТЕЖИ ПРИ ПОЛЬЗОВАНИИ ПРИРОДНЫМИ РЕСУРСАМИ</t>
  </si>
  <si>
    <t>048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</si>
  <si>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</si>
  <si>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</si>
  <si>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</si>
  <si>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</si>
  <si>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041</t>
  </si>
  <si>
    <t>Плата за размещение отходов производства</t>
  </si>
  <si>
    <t>042</t>
  </si>
  <si>
    <t>Плата за размещение твердых коммунальных отходов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</si>
  <si>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</si>
  <si>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</si>
  <si>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078</t>
  </si>
  <si>
    <t>995</t>
  </si>
  <si>
    <t>Прочие доходы от оказания платных услуг  (работ) получателями средств бюджетов муниципальных районов</t>
  </si>
  <si>
    <t>Доходы от компенсации затрат государства</t>
  </si>
  <si>
    <t>065</t>
  </si>
  <si>
    <t>Доходы, поступающие в порядке возмещения расходов, понесенных в связи с эксплуатацией имущества муниципальных районов от компенсации затрат бюджетов муниципальных районов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</si>
  <si>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</si>
  <si>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</si>
  <si>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</si>
  <si>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410</t>
  </si>
  <si>
    <t>Доходы от реализации имущества, находящегося в собственности муниципальных районов (за исключением имущества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</si>
  <si>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06</t>
  </si>
  <si>
    <t>430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</si>
  <si>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</si>
  <si>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</si>
  <si>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 земельных участков, государственная собственность на которые не разграничена и которые расположены в границах поселений</t>
  </si>
  <si>
    <t>300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</si>
  <si>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</si>
  <si>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310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</si>
  <si>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</si>
  <si>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313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</si>
  <si>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</si>
  <si>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</si>
  <si>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16</t>
  </si>
  <si>
    <t>ШТРАФЫ, САНКЦИИ, ВОЗМЕЩЕНИЕ УЩЕРБА</t>
  </si>
  <si>
    <t>140</t>
  </si>
  <si>
    <t>Административные штрафы, установленные Кодексом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</si>
  <si>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</si>
  <si>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10</t>
  </si>
  <si>
    <t>Платежи в целях возмещения причиненного ущерба (убытков)</t>
  </si>
  <si>
    <t>Платежи, уплачиваемые в целях возмещения вреда</t>
  </si>
  <si>
    <t>180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</si>
  <si>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</si>
  <si>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</si>
  <si>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</si>
  <si>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090</t>
  </si>
  <si>
    <t>Дотации бюджетам субъектов Российской Федерации и муниципальных образований</t>
  </si>
  <si>
    <t>20</t>
  </si>
  <si>
    <t>Субсидии бюджетам бюджетной системы Российской Федерации (межбюджетные субсидии)</t>
  </si>
  <si>
    <t>30</t>
  </si>
  <si>
    <t>Субвенции бюджетам субъектов Российской Федерации и муниципальных образований</t>
  </si>
  <si>
    <t>40</t>
  </si>
  <si>
    <t>Иные межбюджетные трансферты</t>
  </si>
  <si>
    <t>18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</si>
  <si>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НАЗНАЧЕНИЕТ ПРОШЛЫХ ЛЕТ</t>
  </si>
  <si>
    <t>Доходы бюджетов муниципальных районов от возврата иными организациями остатков субсидий прошлых лет</t>
  </si>
  <si>
    <t>19</t>
  </si>
  <si>
    <t>ВОЗВРАТ ОСТАТКОВ СУБСИДИЙ, СУБВЕНЦИЙ И ИНЫХ МЕЖБЮДЖЕТНЫХ ТРАНСФЕРТОВ, ИМЕЮЩИХ ЦЕЛЕВОЕ НАЗНАЧЕНИЕ, ПРОШЛЫХ ЛЕТ</t>
  </si>
  <si>
    <t>60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</si>
  <si>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</si>
  <si>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>ВСЕГО ДОХОДОВ</t>
  </si>
  <si>
    <t>РАСХОДЫ</t>
  </si>
  <si>
    <t>Общегосударственные вопросы</t>
  </si>
  <si>
    <t>01 02</t>
  </si>
  <si>
    <t>Функционирование высшего должностного лица субъекта Российской Федерации и муниципального образования</t>
  </si>
  <si>
    <t>Заработная плата</t>
  </si>
  <si>
    <t>Начисления на выплаты по оплате труда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</si>
  <si>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</si>
  <si>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</si>
  <si>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</si>
  <si>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</si>
  <si>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Коммунальные услуги</t>
  </si>
  <si>
    <t>01 05</t>
  </si>
  <si>
    <t>Судебная система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</si>
  <si>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</si>
  <si>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</si>
  <si>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01 11</t>
  </si>
  <si>
    <t>Резервные фонды</t>
  </si>
  <si>
    <t>01 13</t>
  </si>
  <si>
    <t>Другие общегосударственные вопросы</t>
  </si>
  <si>
    <t>Национальная оборона</t>
  </si>
  <si>
    <t>02 03</t>
  </si>
  <si>
    <t>Мобилизационная и вневойсковая подготовка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</si>
  <si>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</si>
  <si>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</si>
  <si>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</si>
  <si>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Национальная экономика</t>
  </si>
  <si>
    <t>04 05</t>
  </si>
  <si>
    <t>Сельское хозяйство и рыболовство</t>
  </si>
  <si>
    <t>04 08</t>
  </si>
  <si>
    <t>Транспорт</t>
  </si>
  <si>
    <t>04 09</t>
  </si>
  <si>
    <t>Дорожное хозяйство (дорожные фонды)</t>
  </si>
  <si>
    <t>04 12</t>
  </si>
  <si>
    <t>Другие вопросы в области национальной экономики</t>
  </si>
  <si>
    <t>Жилищно-коммунальное хозяйство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</si>
  <si>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</si>
  <si>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</si>
  <si>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</si>
  <si>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</si>
  <si>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</si>
  <si>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</si>
  <si>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05 05</t>
  </si>
  <si>
    <t>Другие  вопросы в области жилищно-коммунального хозяйства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</si>
  <si>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</si>
  <si>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</si>
  <si>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</si>
  <si>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</si>
  <si>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</si>
  <si>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Образование</t>
  </si>
  <si>
    <t>07 01</t>
  </si>
  <si>
    <t>Дошкольное образование</t>
  </si>
  <si>
    <t>07 02</t>
  </si>
  <si>
    <t>Общее образование</t>
  </si>
  <si>
    <t>07 03</t>
  </si>
  <si>
    <t>Дополнительное образование</t>
  </si>
  <si>
    <t>07 07</t>
  </si>
  <si>
    <t>Молодежная политика и оздоровление детей</t>
  </si>
  <si>
    <t>07 09</t>
  </si>
  <si>
    <t>Другие вопросы в области образования</t>
  </si>
  <si>
    <t>Культура, кинематография</t>
  </si>
  <si>
    <t>08 01</t>
  </si>
  <si>
    <t>Культура</t>
  </si>
  <si>
    <t>08 04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</si>
  <si>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</si>
  <si>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</si>
  <si>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</si>
  <si>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</si>
  <si>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</si>
  <si>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</si>
  <si>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</si>
  <si>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</si>
  <si>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</si>
  <si>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</si>
  <si>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10 06</t>
  </si>
  <si>
    <t>Другие вопросы в области социальной политики</t>
  </si>
  <si>
    <t>Физическая культура и спорт</t>
  </si>
  <si>
    <t>1101</t>
  </si>
  <si>
    <t>Физическая культура</t>
  </si>
  <si>
    <t>11 02</t>
  </si>
  <si>
    <t>Массовый спорт</t>
  </si>
  <si>
    <t>11 05</t>
  </si>
  <si>
    <t>Другие вопросы в области физической культуры и спорт</t>
  </si>
  <si>
    <t>Межбюджетные трансферты общего характера бюджетам субъектов Российской Федерации и муниципальных образований</t>
  </si>
  <si>
    <t>14 01</t>
  </si>
  <si>
    <t>Дотации на выравнивание бюджетной обеспеченности субъектов Российской Федерации и муниципальных образований</t>
  </si>
  <si>
    <t>14 03</t>
  </si>
  <si>
    <t>Прочие межбюджетные трансферты бюджетам субъектов Российской Федерации и муниципальных образований общего характера</t>
  </si>
  <si>
    <t>ВСЕГО РАСХОДОВ</t>
  </si>
  <si>
    <t>ДЕФИЦИТ РАЙОННОГО БЮДЖЕТА</t>
  </si>
  <si>
    <t>ИСТОЧНИКИ ВНУТРЕННЕГО ФИНАНСИРОВАНИЯ ДЕФИЦИТА РАЙОННОГО БЮДЖЕТА</t>
  </si>
  <si>
    <t>800   01   03   00   00   00   0000   000</t>
  </si>
  <si>
    <t>Бюджетные кредиты от других бюджетов бюджетной системы Российской Федерации</t>
  </si>
  <si>
    <t>800   01   03   01   00   00   0000   700</t>
  </si>
  <si>
    <t>Получение бюджетных кредитов от других бюджетов бюджетной системы Российской Федерации в валюте Российской Федерации</t>
  </si>
  <si>
    <t>800   01   03   01   00   02   0000   710</t>
  </si>
  <si>
    <t>Получение кредитов от других бюджетов бюджетной системы Российской Федерации бюджетом субъекта Российской Федерации в валюте Российской Федерации</t>
  </si>
  <si>
    <t>800   01   05   00   00   00   0000   000</t>
  </si>
  <si>
    <t>Изменение остатков средств на счетах по учету средств бюджетов</t>
  </si>
  <si>
    <t>800   01   05   00   00   00   0000   500</t>
  </si>
  <si>
    <t>Увеличение остатков средств бюджетов</t>
  </si>
  <si>
    <t>800   01   05   02   00   00   0000   500</t>
  </si>
  <si>
    <t>Увеличение прочих остатков средств бюджетов</t>
  </si>
  <si>
    <t>800   01   05   02   01   00   0000   510</t>
  </si>
  <si>
    <t>Увеличение прочих остатков денежных средств бюджетов</t>
  </si>
  <si>
    <t>800   01   05   02   01   02   0000   510</t>
  </si>
  <si>
    <t>Увеличение прочих остатков денежных средств бюджета субъекта Российской Федерации</t>
  </si>
  <si>
    <t>800   01   05   00   00   00   0000   600</t>
  </si>
  <si>
    <t>Уменьшение остатков средств бюджетов</t>
  </si>
  <si>
    <t>800   01   05   02   00   00   0000   600</t>
  </si>
  <si>
    <t>Уменьшение прочих остатков средств бюджетов</t>
  </si>
  <si>
    <t>800   01   05   02   01   00   0000   610</t>
  </si>
  <si>
    <t>Уменьшение прочих остатков денежных средств бюджетов</t>
  </si>
  <si>
    <t>800   01   05   02   01   02   0000   610</t>
  </si>
  <si>
    <t>Уменьшение прочих остатков денежных средств бюджета субъекта Российской Федерации</t>
  </si>
  <si>
    <t>Справочно:</t>
  </si>
  <si>
    <t>Доходы от продажи земельных участков, находящихся в собственности муниципальных районов</t>
  </si>
  <si>
    <t>150</t>
  </si>
  <si>
    <t>04 10</t>
  </si>
  <si>
    <t>Связь и информатика</t>
  </si>
  <si>
    <t>на 01.04.2025 г.</t>
  </si>
  <si>
    <t>210</t>
  </si>
  <si>
    <t>35</t>
  </si>
  <si>
    <t>118</t>
  </si>
  <si>
    <t>Доходы федерального бюджета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субъектов Российской Федерации</t>
  </si>
  <si>
    <t>01 07</t>
  </si>
  <si>
    <t>Обеспечение проведения выборов и референдумов</t>
  </si>
  <si>
    <t>0909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</si>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</sst>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color indexed="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09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</cellStyleXfs>
  <cellXfs count="137">
    <xf numFmtId="0" fontId="0" fillId="0" borderId="0" xfId="0"/>
    <xf numFmtId="0" fontId="3" fillId="0" borderId="0" xfId="281" applyFont="1"/>
    <xf numFmtId="49" fontId="2" fillId="24" borderId="10" xfId="281" applyNumberFormat="1" applyFont="1" applyFill="1" applyBorder="1" applyAlignment="1">
      <alignment vertical="top"/>
    </xf>
    <xf numFmtId="49" fontId="2" fillId="24" borderId="11" xfId="281" applyNumberFormat="1" applyFont="1" applyFill="1" applyBorder="1" applyAlignment="1">
      <alignment vertical="top"/>
    </xf>
    <xf numFmtId="49" fontId="2" fillId="24" borderId="12" xfId="281" applyNumberFormat="1" applyFont="1" applyFill="1" applyBorder="1" applyAlignment="1">
      <alignment vertical="top"/>
    </xf>
    <xf numFmtId="164" fontId="7" fillId="24" borderId="14" xfId="281" applyNumberFormat="1" applyFont="1" applyFill="1" applyBorder="1" applyAlignment="1">
      <alignment horizontal="right" vertical="top"/>
    </xf>
    <xf numFmtId="164" fontId="7" fillId="25" borderId="16" xfId="281" applyNumberFormat="1" applyFont="1" applyFill="1" applyBorder="1" applyAlignment="1">
      <alignment horizontal="right" vertical="top"/>
    </xf>
    <xf numFmtId="164" fontId="2" fillId="25" borderId="16" xfId="281" applyNumberFormat="1" applyFont="1" applyFill="1" applyBorder="1" applyAlignment="1">
      <alignment horizontal="right" vertical="top"/>
    </xf>
    <xf numFmtId="49" fontId="2" fillId="25" borderId="16" xfId="281" applyNumberFormat="1" applyFont="1" applyFill="1" applyBorder="1" applyAlignment="1">
      <alignment vertical="top"/>
    </xf>
    <xf numFmtId="49" fontId="2" fillId="25" borderId="17" xfId="281" applyNumberFormat="1" applyFont="1" applyFill="1" applyBorder="1" applyAlignment="1">
      <alignment vertical="top"/>
    </xf>
    <xf numFmtId="49" fontId="2" fillId="24" borderId="15" xfId="281" applyNumberFormat="1" applyFont="1" applyFill="1" applyBorder="1" applyAlignment="1">
      <alignment vertical="top"/>
    </xf>
    <xf numFmtId="49" fontId="2" fillId="24" borderId="16" xfId="281" applyNumberFormat="1" applyFont="1" applyFill="1" applyBorder="1" applyAlignment="1">
      <alignment vertical="top"/>
    </xf>
    <xf numFmtId="49" fontId="2" fillId="24" borderId="17" xfId="281" applyNumberFormat="1" applyFont="1" applyFill="1" applyBorder="1" applyAlignment="1">
      <alignment vertical="top"/>
    </xf>
    <xf numFmtId="164" fontId="7" fillId="26" borderId="16" xfId="281" applyNumberFormat="1" applyFont="1" applyFill="1" applyBorder="1" applyAlignment="1">
      <alignment horizontal="right" vertical="top"/>
    </xf>
    <xf numFmtId="0" fontId="8" fillId="0" borderId="0" xfId="281" applyFont="1"/>
    <xf numFmtId="0" fontId="7" fillId="27" borderId="18" xfId="281" applyFont="1" applyFill="1" applyBorder="1" applyAlignment="1">
      <alignment vertical="top" wrapText="1"/>
    </xf>
    <xf numFmtId="164" fontId="7" fillId="24" borderId="16" xfId="281" applyNumberFormat="1" applyFont="1" applyFill="1" applyBorder="1" applyAlignment="1">
      <alignment horizontal="right" vertical="top"/>
    </xf>
    <xf numFmtId="164" fontId="9" fillId="26" borderId="20" xfId="281" applyNumberFormat="1" applyFont="1" applyFill="1" applyBorder="1" applyAlignment="1">
      <alignment horizontal="right" vertical="top"/>
    </xf>
    <xf numFmtId="164" fontId="9" fillId="25" borderId="16" xfId="281" applyNumberFormat="1" applyFont="1" applyFill="1" applyBorder="1" applyAlignment="1">
      <alignment horizontal="right" vertical="top"/>
    </xf>
    <xf numFmtId="0" fontId="2" fillId="0" borderId="0" xfId="281" applyFont="1"/>
    <xf numFmtId="0" fontId="7" fillId="0" borderId="0" xfId="281" applyFont="1"/>
    <xf numFmtId="0" fontId="2" fillId="0" borderId="0" xfId="281" applyFont="1" applyFill="1"/>
    <xf numFmtId="164" fontId="9" fillId="0" borderId="16" xfId="281" applyNumberFormat="1" applyFont="1" applyBorder="1" applyAlignment="1">
      <alignment horizontal="right" vertical="top"/>
    </xf>
    <xf numFmtId="0" fontId="7" fillId="27" borderId="16" xfId="281" applyFont="1" applyFill="1" applyBorder="1"/>
    <xf numFmtId="164" fontId="7" fillId="27" borderId="16" xfId="281" applyNumberFormat="1" applyFont="1" applyFill="1" applyBorder="1" applyAlignment="1">
      <alignment horizontal="right" vertical="top"/>
    </xf>
    <xf numFmtId="0" fontId="7" fillId="25" borderId="16" xfId="281" applyFont="1" applyFill="1" applyBorder="1"/>
    <xf numFmtId="164" fontId="7" fillId="25" borderId="20" xfId="281" applyNumberFormat="1" applyFont="1" applyFill="1" applyBorder="1" applyAlignment="1">
      <alignment horizontal="right" vertical="top"/>
    </xf>
    <xf numFmtId="0" fontId="7" fillId="25" borderId="16" xfId="281" applyFont="1" applyFill="1" applyBorder="1" applyAlignment="1">
      <alignment wrapText="1"/>
    </xf>
    <xf numFmtId="49" fontId="2" fillId="25" borderId="15" xfId="281" applyNumberFormat="1" applyFont="1" applyFill="1" applyBorder="1" applyAlignment="1">
      <alignment vertical="top"/>
    </xf>
    <xf numFmtId="164" fontId="2" fillId="25" borderId="20" xfId="281" applyNumberFormat="1" applyFont="1" applyFill="1" applyBorder="1" applyAlignment="1">
      <alignment horizontal="right" vertical="top"/>
    </xf>
    <xf numFmtId="0" fontId="10" fillId="0" borderId="0" xfId="281" applyFont="1"/>
    <xf numFmtId="0" fontId="7" fillId="25" borderId="24" xfId="281" applyFont="1" applyFill="1" applyBorder="1" applyAlignment="1">
      <alignment horizontal="right"/>
    </xf>
    <xf numFmtId="0" fontId="2" fillId="25" borderId="16" xfId="281" applyFont="1" applyFill="1" applyBorder="1"/>
    <xf numFmtId="164" fontId="2" fillId="25" borderId="16" xfId="281" applyNumberFormat="1" applyFont="1" applyFill="1" applyBorder="1"/>
    <xf numFmtId="0" fontId="3" fillId="0" borderId="0" xfId="281" applyFont="1" applyAlignment="1">
      <alignment wrapText="1"/>
    </xf>
    <xf numFmtId="164" fontId="1" fillId="25" borderId="0" xfId="281" applyNumberFormat="1" applyFill="1" applyAlignment="1">
      <alignment wrapText="1"/>
    </xf>
    <xf numFmtId="0" fontId="1" fillId="25" borderId="0" xfId="281" applyFill="1" applyAlignment="1">
      <alignment horizontal="right" wrapText="1"/>
    </xf>
    <xf numFmtId="0" fontId="2" fillId="25" borderId="0" xfId="281" applyFont="1" applyFill="1"/>
    <xf numFmtId="0" fontId="2" fillId="25" borderId="0" xfId="281" applyFont="1" applyFill="1" applyAlignment="1">
      <alignment horizontal="right"/>
    </xf>
    <xf numFmtId="164" fontId="2" fillId="0" borderId="0" xfId="281" applyNumberFormat="1" applyFont="1"/>
    <xf numFmtId="0" fontId="2" fillId="0" borderId="0" xfId="281" applyFont="1" applyAlignment="1">
      <alignment horizontal="right"/>
    </xf>
    <xf numFmtId="0" fontId="12" fillId="0" borderId="0" xfId="281" applyFont="1"/>
    <xf numFmtId="0" fontId="1" fillId="0" borderId="0" xfId="281"/>
    <xf numFmtId="0" fontId="3" fillId="0" borderId="0" xfId="281" applyFont="1" applyAlignment="1">
      <alignment horizontal="right"/>
    </xf>
    <xf numFmtId="164" fontId="3" fillId="0" borderId="0" xfId="281" applyNumberFormat="1" applyFont="1"/>
    <xf numFmtId="0" fontId="6" fillId="0" borderId="0" xfId="281" applyFont="1"/>
    <xf numFmtId="49" fontId="9" fillId="0" borderId="21" xfId="281" applyNumberFormat="1" applyFont="1" applyBorder="1" applyAlignment="1">
      <alignment horizontal="left" vertical="top" wrapText="1"/>
    </xf>
    <xf numFmtId="49" fontId="9" fillId="0" borderId="22" xfId="281" applyNumberFormat="1" applyFont="1" applyBorder="1" applyAlignment="1">
      <alignment horizontal="left" vertical="top" wrapText="1"/>
    </xf>
    <xf numFmtId="49" fontId="9" fillId="0" borderId="23" xfId="281" applyNumberFormat="1" applyFont="1" applyBorder="1" applyAlignment="1">
      <alignment horizontal="left" vertical="top" wrapText="1"/>
    </xf>
    <xf numFmtId="49" fontId="5" fillId="0" borderId="0" xfId="281" quotePrefix="1" applyNumberFormat="1" applyFont="1" applyAlignment="1">
      <alignment vertical="top" wrapText="1"/>
    </xf>
    <xf numFmtId="49" fontId="6" fillId="0" borderId="0" xfId="281" quotePrefix="1" applyNumberFormat="1" applyFont="1" applyAlignment="1">
      <alignment vertical="top" wrapText="1"/>
    </xf>
    <xf numFmtId="0" fontId="5" fillId="0" borderId="0" xfId="281" quotePrefix="1" applyFont="1" applyAlignment="1">
      <alignment vertical="top" wrapText="1"/>
    </xf>
    <xf numFmtId="164" fontId="5" fillId="0" borderId="0" xfId="281" quotePrefix="1" applyNumberFormat="1" applyFont="1" applyAlignment="1">
      <alignment vertical="top" wrapText="1"/>
    </xf>
    <xf numFmtId="0" fontId="7" fillId="24" borderId="13" xfId="281" applyFont="1" applyFill="1" applyBorder="1" applyAlignment="1">
      <alignment vertical="top" wrapText="1"/>
    </xf>
    <xf numFmtId="49" fontId="2" fillId="0" borderId="15" xfId="281" applyNumberFormat="1" applyFont="1" applyBorder="1" applyAlignment="1">
      <alignment vertical="top"/>
    </xf>
    <xf numFmtId="49" fontId="2" fillId="0" borderId="16" xfId="281" applyNumberFormat="1" applyFont="1" applyBorder="1" applyAlignment="1">
      <alignment vertical="top"/>
    </xf>
    <xf numFmtId="49" fontId="2" fillId="0" borderId="17" xfId="281" applyNumberFormat="1" applyFont="1" applyBorder="1" applyAlignment="1">
      <alignment vertical="top"/>
    </xf>
    <xf numFmtId="0" fontId="7" fillId="0" borderId="15" xfId="281" applyFont="1" applyBorder="1" applyAlignment="1">
      <alignment vertical="top" wrapText="1"/>
    </xf>
    <xf numFmtId="0" fontId="2" fillId="25" borderId="15" xfId="281" applyFont="1" applyFill="1" applyBorder="1" applyAlignment="1">
      <alignment vertical="top" wrapText="1"/>
    </xf>
    <xf numFmtId="164" fontId="2" fillId="0" borderId="16" xfId="281" applyNumberFormat="1" applyFont="1" applyBorder="1" applyAlignment="1">
      <alignment horizontal="right" vertical="top"/>
    </xf>
    <xf numFmtId="0" fontId="7" fillId="25" borderId="15" xfId="281" applyFont="1" applyFill="1" applyBorder="1" applyAlignment="1">
      <alignment vertical="top" wrapText="1"/>
    </xf>
    <xf numFmtId="49" fontId="2" fillId="0" borderId="16" xfId="0" applyNumberFormat="1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15" xfId="281" applyFont="1" applyBorder="1" applyAlignment="1">
      <alignment vertical="top" wrapText="1"/>
    </xf>
    <xf numFmtId="0" fontId="7" fillId="24" borderId="15" xfId="281" applyFont="1" applyFill="1" applyBorder="1" applyAlignment="1">
      <alignment vertical="top" wrapText="1"/>
    </xf>
    <xf numFmtId="0" fontId="7" fillId="0" borderId="15" xfId="281" applyFont="1" applyBorder="1" applyAlignment="1">
      <alignment horizontal="left" wrapText="1"/>
    </xf>
    <xf numFmtId="164" fontId="7" fillId="28" borderId="16" xfId="281" applyNumberFormat="1" applyFont="1" applyFill="1" applyBorder="1" applyAlignment="1">
      <alignment horizontal="right" vertical="top"/>
    </xf>
    <xf numFmtId="164" fontId="7" fillId="0" borderId="16" xfId="281" applyNumberFormat="1" applyFont="1" applyBorder="1" applyAlignment="1">
      <alignment horizontal="right" vertical="top"/>
    </xf>
    <xf numFmtId="0" fontId="7" fillId="0" borderId="15" xfId="362" applyFont="1" applyBorder="1" applyAlignment="1">
      <alignment vertical="top" wrapText="1"/>
    </xf>
    <xf numFmtId="0" fontId="2" fillId="0" borderId="15" xfId="362" applyFont="1" applyBorder="1" applyAlignment="1">
      <alignment vertical="top" wrapText="1"/>
    </xf>
    <xf numFmtId="164" fontId="7" fillId="27" borderId="19" xfId="281" applyNumberFormat="1" applyFont="1" applyFill="1" applyBorder="1"/>
    <xf numFmtId="0" fontId="7" fillId="24" borderId="16" xfId="281" applyFont="1" applyFill="1" applyBorder="1" applyAlignment="1">
      <alignment vertical="top" wrapText="1"/>
    </xf>
    <xf numFmtId="0" fontId="9" fillId="0" borderId="16" xfId="281" applyFont="1" applyBorder="1" applyAlignment="1">
      <alignment vertical="top" wrapText="1"/>
    </xf>
    <xf numFmtId="164" fontId="9" fillId="28" borderId="20" xfId="281" applyNumberFormat="1" applyFont="1" applyFill="1" applyBorder="1" applyAlignment="1">
      <alignment horizontal="right" vertical="top"/>
    </xf>
    <xf numFmtId="0" fontId="2" fillId="0" borderId="16" xfId="281" applyFont="1" applyBorder="1" applyAlignment="1">
      <alignment vertical="top" wrapText="1"/>
    </xf>
    <xf numFmtId="0" fontId="7" fillId="25" borderId="16" xfId="281" applyFont="1" applyFill="1" applyBorder="1" applyAlignment="1">
      <alignment vertical="top" wrapText="1"/>
    </xf>
    <xf numFmtId="164" fontId="7" fillId="0" borderId="20" xfId="281" applyNumberFormat="1" applyFont="1" applyBorder="1" applyAlignment="1">
      <alignment horizontal="right" vertical="top"/>
    </xf>
    <xf numFmtId="0" fontId="2" fillId="25" borderId="16" xfId="281" applyFont="1" applyFill="1" applyBorder="1" applyAlignment="1">
      <alignment vertical="top" wrapText="1"/>
    </xf>
    <xf numFmtId="0" fontId="7" fillId="25" borderId="22" xfId="281" applyFont="1" applyFill="1" applyBorder="1"/>
    <xf numFmtId="0" fontId="2" fillId="0" borderId="0" xfId="281" applyFont="1" applyAlignment="1">
      <alignment horizontal="left" wrapText="1"/>
    </xf>
    <xf numFmtId="0" fontId="11" fillId="0" borderId="0" xfId="281" applyFont="1" applyAlignment="1">
      <alignment horizontal="left" wrapText="1"/>
    </xf>
    <xf numFmtId="164" fontId="11" fillId="25" borderId="0" xfId="281" applyNumberFormat="1" applyFont="1" applyFill="1"/>
    <xf numFmtId="49" fontId="11" fillId="0" borderId="0" xfId="281" applyNumberFormat="1" applyFont="1" applyAlignment="1">
      <alignment horizontal="left" vertical="top"/>
    </xf>
    <xf numFmtId="1" fontId="11" fillId="0" borderId="0" xfId="281" applyNumberFormat="1" applyFont="1" applyAlignment="1">
      <alignment horizontal="center" vertical="top"/>
    </xf>
    <xf numFmtId="1" fontId="12" fillId="0" borderId="0" xfId="281" applyNumberFormat="1" applyFont="1" applyAlignment="1">
      <alignment horizontal="center" vertical="top"/>
    </xf>
    <xf numFmtId="164" fontId="11" fillId="25" borderId="0" xfId="281" applyNumberFormat="1" applyFont="1" applyFill="1" applyAlignment="1">
      <alignment horizontal="right"/>
    </xf>
    <xf numFmtId="1" fontId="2" fillId="0" borderId="0" xfId="281" applyNumberFormat="1" applyFont="1" applyAlignment="1">
      <alignment horizontal="center" vertical="top"/>
    </xf>
    <xf numFmtId="49" fontId="9" fillId="0" borderId="21" xfId="281" applyNumberFormat="1" applyFont="1" applyBorder="1" applyAlignment="1">
      <alignment horizontal="left" vertical="top" wrapText="1"/>
    </xf>
    <xf numFmtId="49" fontId="9" fillId="0" borderId="22" xfId="281" applyNumberFormat="1" applyFont="1" applyBorder="1" applyAlignment="1">
      <alignment horizontal="left" vertical="top" wrapText="1"/>
    </xf>
    <xf numFmtId="49" fontId="9" fillId="0" borderId="23" xfId="281" applyNumberFormat="1" applyFont="1" applyBorder="1" applyAlignment="1">
      <alignment horizontal="left" vertical="top" wrapText="1"/>
    </xf>
    <xf numFmtId="49" fontId="7" fillId="24" borderId="21" xfId="281" applyNumberFormat="1" applyFont="1" applyFill="1" applyBorder="1" applyAlignment="1">
      <alignment horizontal="left" vertical="top" wrapText="1"/>
    </xf>
    <xf numFmtId="49" fontId="7" fillId="24" borderId="22" xfId="281" applyNumberFormat="1" applyFont="1" applyFill="1" applyBorder="1" applyAlignment="1">
      <alignment horizontal="left" vertical="top" wrapText="1"/>
    </xf>
    <xf numFmtId="49" fontId="7" fillId="24" borderId="23" xfId="281" applyNumberFormat="1" applyFont="1" applyFill="1" applyBorder="1" applyAlignment="1">
      <alignment horizontal="left" vertical="top" wrapText="1"/>
    </xf>
    <xf numFmtId="49" fontId="2" fillId="27" borderId="15" xfId="281" applyNumberFormat="1" applyFont="1" applyFill="1" applyBorder="1" applyAlignment="1">
      <alignment vertical="top" wrapText="1"/>
    </xf>
    <xf numFmtId="0" fontId="1" fillId="27" borderId="16" xfId="281" applyFill="1" applyBorder="1"/>
    <xf numFmtId="0" fontId="2" fillId="0" borderId="21" xfId="281" applyFont="1" applyBorder="1" applyAlignment="1">
      <alignment horizontal="left"/>
    </xf>
    <xf numFmtId="0" fontId="2" fillId="0" borderId="22" xfId="281" applyFont="1" applyBorder="1" applyAlignment="1">
      <alignment horizontal="left"/>
    </xf>
    <xf numFmtId="0" fontId="2" fillId="0" borderId="23" xfId="281" applyFont="1" applyBorder="1" applyAlignment="1">
      <alignment horizontal="left"/>
    </xf>
    <xf numFmtId="0" fontId="2" fillId="25" borderId="21" xfId="281" applyFont="1" applyFill="1" applyBorder="1" applyAlignment="1">
      <alignment horizontal="left"/>
    </xf>
    <xf numFmtId="0" fontId="2" fillId="25" borderId="22" xfId="281" applyFont="1" applyFill="1" applyBorder="1" applyAlignment="1">
      <alignment horizontal="left"/>
    </xf>
    <xf numFmtId="0" fontId="2" fillId="25" borderId="23" xfId="281" applyFont="1" applyFill="1" applyBorder="1" applyAlignment="1">
      <alignment horizontal="left"/>
    </xf>
    <xf numFmtId="49" fontId="2" fillId="25" borderId="15" xfId="281" applyNumberFormat="1" applyFont="1" applyFill="1" applyBorder="1" applyAlignment="1">
      <alignment vertical="top"/>
    </xf>
    <xf numFmtId="0" fontId="2" fillId="25" borderId="16" xfId="281" applyFont="1" applyFill="1" applyBorder="1"/>
    <xf numFmtId="0" fontId="1" fillId="25" borderId="16" xfId="281" applyFill="1" applyBorder="1"/>
    <xf numFmtId="0" fontId="1" fillId="25" borderId="15" xfId="281" applyFill="1" applyBorder="1"/>
    <xf numFmtId="0" fontId="9" fillId="0" borderId="21" xfId="281" applyFont="1" applyBorder="1"/>
    <xf numFmtId="0" fontId="9" fillId="0" borderId="22" xfId="281" applyFont="1" applyBorder="1"/>
    <xf numFmtId="0" fontId="9" fillId="0" borderId="23" xfId="281" applyFont="1" applyBorder="1"/>
    <xf numFmtId="0" fontId="0" fillId="0" borderId="22" xfId="0" applyBorder="1" applyAlignment="1">
      <alignment horizontal="left" vertical="top" wrapText="1"/>
    </xf>
    <xf numFmtId="0" fontId="2" fillId="0" borderId="0" xfId="281" applyFont="1" applyAlignment="1">
      <alignment horizontal="right" vertical="center" wrapText="1"/>
    </xf>
    <xf numFmtId="0" fontId="3" fillId="0" borderId="0" xfId="281" applyFont="1" applyAlignment="1">
      <alignment horizontal="right" vertical="center"/>
    </xf>
    <xf numFmtId="0" fontId="4" fillId="0" borderId="0" xfId="281" applyFont="1" applyAlignment="1">
      <alignment horizontal="center" vertical="center"/>
    </xf>
    <xf numFmtId="0" fontId="34" fillId="0" borderId="0" xfId="281" applyFont="1" applyAlignment="1">
      <alignment horizontal="center" vertical="center"/>
    </xf>
    <xf numFmtId="0" fontId="1" fillId="0" borderId="0" xfId="281" applyAlignment="1">
      <alignment horizontal="center" vertical="center"/>
    </xf>
    <xf numFmtId="164" fontId="2" fillId="0" borderId="0" xfId="281" applyNumberFormat="1" applyFont="1" applyAlignment="1">
      <alignment horizontal="right" vertical="top" wrapText="1"/>
    </xf>
    <xf numFmtId="0" fontId="1" fillId="0" borderId="0" xfId="281" applyAlignment="1">
      <alignment horizontal="right" vertical="top" wrapText="1"/>
    </xf>
    <xf numFmtId="49" fontId="2" fillId="25" borderId="31" xfId="281" applyNumberFormat="1" applyFont="1" applyFill="1" applyBorder="1" applyAlignment="1">
      <alignment horizontal="center" vertical="center" wrapText="1"/>
    </xf>
    <xf numFmtId="0" fontId="2" fillId="25" borderId="32" xfId="281" applyFont="1" applyFill="1" applyBorder="1" applyAlignment="1">
      <alignment horizontal="center" vertical="center" wrapText="1"/>
    </xf>
    <xf numFmtId="0" fontId="2" fillId="25" borderId="33" xfId="281" applyFont="1" applyFill="1" applyBorder="1" applyAlignment="1">
      <alignment horizontal="center" vertical="center" wrapText="1"/>
    </xf>
    <xf numFmtId="0" fontId="3" fillId="25" borderId="34" xfId="281" applyFont="1" applyFill="1" applyBorder="1" applyAlignment="1">
      <alignment horizontal="center" vertical="center" wrapText="1"/>
    </xf>
    <xf numFmtId="0" fontId="3" fillId="25" borderId="30" xfId="281" applyFont="1" applyFill="1" applyBorder="1" applyAlignment="1">
      <alignment horizontal="center" vertical="center" wrapText="1"/>
    </xf>
    <xf numFmtId="0" fontId="3" fillId="25" borderId="35" xfId="281" applyFont="1" applyFill="1" applyBorder="1" applyAlignment="1">
      <alignment horizontal="center" vertical="center" wrapText="1"/>
    </xf>
    <xf numFmtId="49" fontId="2" fillId="25" borderId="32" xfId="281" applyNumberFormat="1" applyFont="1" applyFill="1" applyBorder="1" applyAlignment="1">
      <alignment horizontal="center" vertical="center" wrapText="1"/>
    </xf>
    <xf numFmtId="164" fontId="2" fillId="25" borderId="36" xfId="281" applyNumberFormat="1" applyFont="1" applyFill="1" applyBorder="1" applyAlignment="1">
      <alignment horizontal="center" vertical="center" wrapText="1"/>
    </xf>
    <xf numFmtId="164" fontId="2" fillId="25" borderId="37" xfId="281" applyNumberFormat="1" applyFont="1" applyFill="1" applyBorder="1" applyAlignment="1">
      <alignment horizontal="center" vertical="center" wrapText="1"/>
    </xf>
    <xf numFmtId="164" fontId="2" fillId="0" borderId="36" xfId="281" applyNumberFormat="1" applyFont="1" applyBorder="1" applyAlignment="1">
      <alignment horizontal="center" vertical="center" wrapText="1"/>
    </xf>
    <xf numFmtId="164" fontId="2" fillId="0" borderId="37" xfId="281" applyNumberFormat="1" applyFont="1" applyBorder="1" applyAlignment="1">
      <alignment horizontal="center" vertical="center" wrapText="1"/>
    </xf>
    <xf numFmtId="164" fontId="2" fillId="0" borderId="38" xfId="281" applyNumberFormat="1" applyFont="1" applyBorder="1" applyAlignment="1">
      <alignment horizontal="center" vertical="center" wrapText="1"/>
    </xf>
    <xf numFmtId="164" fontId="2" fillId="0" borderId="39" xfId="281" applyNumberFormat="1" applyFont="1" applyBorder="1" applyAlignment="1">
      <alignment horizontal="center" vertical="center" wrapText="1"/>
    </xf>
    <xf numFmtId="0" fontId="2" fillId="27" borderId="28" xfId="281" applyFont="1" applyFill="1" applyBorder="1" applyAlignment="1">
      <alignment vertical="top" wrapText="1"/>
    </xf>
    <xf numFmtId="0" fontId="2" fillId="27" borderId="29" xfId="281" applyFont="1" applyFill="1" applyBorder="1" applyAlignment="1">
      <alignment vertical="top" wrapText="1"/>
    </xf>
    <xf numFmtId="0" fontId="7" fillId="0" borderId="26" xfId="281" applyFont="1" applyBorder="1" applyAlignment="1">
      <alignment horizontal="center"/>
    </xf>
    <xf numFmtId="0" fontId="7" fillId="0" borderId="27" xfId="281" applyFont="1" applyBorder="1" applyAlignment="1">
      <alignment horizontal="center"/>
    </xf>
    <xf numFmtId="0" fontId="7" fillId="0" borderId="25" xfId="281" applyFont="1" applyBorder="1" applyAlignment="1">
      <alignment horizontal="center"/>
    </xf>
    <xf numFmtId="49" fontId="7" fillId="24" borderId="21" xfId="281" applyNumberFormat="1" applyFont="1" applyFill="1" applyBorder="1" applyAlignment="1">
      <alignment horizontal="left" vertical="top"/>
    </xf>
    <xf numFmtId="49" fontId="7" fillId="24" borderId="22" xfId="281" applyNumberFormat="1" applyFont="1" applyFill="1" applyBorder="1" applyAlignment="1">
      <alignment horizontal="left" vertical="top"/>
    </xf>
    <xf numFmtId="49" fontId="7" fillId="24" borderId="23" xfId="281" applyNumberFormat="1" applyFont="1" applyFill="1" applyBorder="1" applyAlignment="1">
      <alignment horizontal="left" vertical="top"/>
    </xf>
  </cellXfs>
  <cellStyles count="409">
    <cellStyle name="20% - Акцент1 2" xfId="1" xr:uid="{00000000-0005-0000-0000-000000000000}"/>
    <cellStyle name="20% - Акцент1 2 2" xfId="2" xr:uid="{00000000-0005-0000-0000-000001000000}"/>
    <cellStyle name="20% - Акцент1 2 3" xfId="3" xr:uid="{00000000-0005-0000-0000-000002000000}"/>
    <cellStyle name="20% - Акцент1 2_ежемесячная информация" xfId="4" xr:uid="{00000000-0005-0000-0000-000003000000}"/>
    <cellStyle name="20% - Акцент1 3" xfId="5" xr:uid="{00000000-0005-0000-0000-000004000000}"/>
    <cellStyle name="20% - Акцент1 3 2" xfId="6" xr:uid="{00000000-0005-0000-0000-000005000000}"/>
    <cellStyle name="20% - Акцент1 3_ежемесячная информация" xfId="7" xr:uid="{00000000-0005-0000-0000-000006000000}"/>
    <cellStyle name="20% - Акцент1 4" xfId="8" xr:uid="{00000000-0005-0000-0000-000007000000}"/>
    <cellStyle name="20% - Акцент2 2" xfId="9" xr:uid="{00000000-0005-0000-0000-000008000000}"/>
    <cellStyle name="20% - Акцент2 2 2" xfId="10" xr:uid="{00000000-0005-0000-0000-000009000000}"/>
    <cellStyle name="20% - Акцент2 2 3" xfId="11" xr:uid="{00000000-0005-0000-0000-00000A000000}"/>
    <cellStyle name="20% - Акцент2 2_ежемесячная информация" xfId="12" xr:uid="{00000000-0005-0000-0000-00000B000000}"/>
    <cellStyle name="20% - Акцент2 3" xfId="13" xr:uid="{00000000-0005-0000-0000-00000C000000}"/>
    <cellStyle name="20% - Акцент2 3 2" xfId="14" xr:uid="{00000000-0005-0000-0000-00000D000000}"/>
    <cellStyle name="20% - Акцент2 3_ежемесячная информация" xfId="15" xr:uid="{00000000-0005-0000-0000-00000E000000}"/>
    <cellStyle name="20% - Акцент2 4" xfId="16" xr:uid="{00000000-0005-0000-0000-00000F000000}"/>
    <cellStyle name="20% - Акцент3 2" xfId="17" xr:uid="{00000000-0005-0000-0000-000010000000}"/>
    <cellStyle name="20% - Акцент3 2 2" xfId="18" xr:uid="{00000000-0005-0000-0000-000011000000}"/>
    <cellStyle name="20% - Акцент3 2 3" xfId="19" xr:uid="{00000000-0005-0000-0000-000012000000}"/>
    <cellStyle name="20% - Акцент3 2_ежемесячная информация" xfId="20" xr:uid="{00000000-0005-0000-0000-000013000000}"/>
    <cellStyle name="20% - Акцент3 3" xfId="21" xr:uid="{00000000-0005-0000-0000-000014000000}"/>
    <cellStyle name="20% - Акцент3 3 2" xfId="22" xr:uid="{00000000-0005-0000-0000-000015000000}"/>
    <cellStyle name="20% - Акцент3 3_ежемесячная информация" xfId="23" xr:uid="{00000000-0005-0000-0000-000016000000}"/>
    <cellStyle name="20% - Акцент3 4" xfId="24" xr:uid="{00000000-0005-0000-0000-000017000000}"/>
    <cellStyle name="20% - Акцент4 2" xfId="25" xr:uid="{00000000-0005-0000-0000-000018000000}"/>
    <cellStyle name="20% - Акцент4 2 2" xfId="26" xr:uid="{00000000-0005-0000-0000-000019000000}"/>
    <cellStyle name="20% - Акцент4 2 3" xfId="27" xr:uid="{00000000-0005-0000-0000-00001A000000}"/>
    <cellStyle name="20% - Акцент4 2_ежемесячная информация" xfId="28" xr:uid="{00000000-0005-0000-0000-00001B000000}"/>
    <cellStyle name="20% - Акцент4 3" xfId="29" xr:uid="{00000000-0005-0000-0000-00001C000000}"/>
    <cellStyle name="20% - Акцент4 3 2" xfId="30" xr:uid="{00000000-0005-0000-0000-00001D000000}"/>
    <cellStyle name="20% - Акцент4 3_ежемесячная информация" xfId="31" xr:uid="{00000000-0005-0000-0000-00001E000000}"/>
    <cellStyle name="20% - Акцент4 4" xfId="32" xr:uid="{00000000-0005-0000-0000-00001F000000}"/>
    <cellStyle name="20% - Акцент5 2" xfId="33" xr:uid="{00000000-0005-0000-0000-000020000000}"/>
    <cellStyle name="20% - Акцент5 2 2" xfId="34" xr:uid="{00000000-0005-0000-0000-000021000000}"/>
    <cellStyle name="20% - Акцент5 2 3" xfId="35" xr:uid="{00000000-0005-0000-0000-000022000000}"/>
    <cellStyle name="20% - Акцент5 2_ежемесячная информация" xfId="36" xr:uid="{00000000-0005-0000-0000-000023000000}"/>
    <cellStyle name="20% - Акцент5 3" xfId="37" xr:uid="{00000000-0005-0000-0000-000024000000}"/>
    <cellStyle name="20% - Акцент5 3 2" xfId="38" xr:uid="{00000000-0005-0000-0000-000025000000}"/>
    <cellStyle name="20% - Акцент5 3_ежемесячная информация" xfId="39" xr:uid="{00000000-0005-0000-0000-000026000000}"/>
    <cellStyle name="20% - Акцент5 4" xfId="40" xr:uid="{00000000-0005-0000-0000-000027000000}"/>
    <cellStyle name="20% - Акцент6 2" xfId="41" xr:uid="{00000000-0005-0000-0000-000028000000}"/>
    <cellStyle name="20% - Акцент6 2 2" xfId="42" xr:uid="{00000000-0005-0000-0000-000029000000}"/>
    <cellStyle name="20% - Акцент6 2 3" xfId="43" xr:uid="{00000000-0005-0000-0000-00002A000000}"/>
    <cellStyle name="20% - Акцент6 2_ежемесячная информация" xfId="44" xr:uid="{00000000-0005-0000-0000-00002B000000}"/>
    <cellStyle name="20% - Акцент6 3" xfId="45" xr:uid="{00000000-0005-0000-0000-00002C000000}"/>
    <cellStyle name="20% - Акцент6 3 2" xfId="46" xr:uid="{00000000-0005-0000-0000-00002D000000}"/>
    <cellStyle name="20% - Акцент6 3_ежемесячная информация" xfId="47" xr:uid="{00000000-0005-0000-0000-00002E000000}"/>
    <cellStyle name="20% - Акцент6 4" xfId="48" xr:uid="{00000000-0005-0000-0000-00002F000000}"/>
    <cellStyle name="40% - Акцент1 2" xfId="49" xr:uid="{00000000-0005-0000-0000-000030000000}"/>
    <cellStyle name="40% - Акцент1 2 2" xfId="50" xr:uid="{00000000-0005-0000-0000-000031000000}"/>
    <cellStyle name="40% - Акцент1 2 3" xfId="51" xr:uid="{00000000-0005-0000-0000-000032000000}"/>
    <cellStyle name="40% - Акцент1 2_ежемесячная информация" xfId="52" xr:uid="{00000000-0005-0000-0000-000033000000}"/>
    <cellStyle name="40% - Акцент1 3" xfId="53" xr:uid="{00000000-0005-0000-0000-000034000000}"/>
    <cellStyle name="40% - Акцент1 3 2" xfId="54" xr:uid="{00000000-0005-0000-0000-000035000000}"/>
    <cellStyle name="40% - Акцент1 3_ежемесячная информация" xfId="55" xr:uid="{00000000-0005-0000-0000-000036000000}"/>
    <cellStyle name="40% - Акцент1 4" xfId="56" xr:uid="{00000000-0005-0000-0000-000037000000}"/>
    <cellStyle name="40% - Акцент2 2" xfId="57" xr:uid="{00000000-0005-0000-0000-000038000000}"/>
    <cellStyle name="40% - Акцент2 2 2" xfId="58" xr:uid="{00000000-0005-0000-0000-000039000000}"/>
    <cellStyle name="40% - Акцент2 2 3" xfId="59" xr:uid="{00000000-0005-0000-0000-00003A000000}"/>
    <cellStyle name="40% - Акцент2 2_ежемесячная информация" xfId="60" xr:uid="{00000000-0005-0000-0000-00003B000000}"/>
    <cellStyle name="40% - Акцент2 3" xfId="61" xr:uid="{00000000-0005-0000-0000-00003C000000}"/>
    <cellStyle name="40% - Акцент2 3 2" xfId="62" xr:uid="{00000000-0005-0000-0000-00003D000000}"/>
    <cellStyle name="40% - Акцент2 3_ежемесячная информация" xfId="63" xr:uid="{00000000-0005-0000-0000-00003E000000}"/>
    <cellStyle name="40% - Акцент2 4" xfId="64" xr:uid="{00000000-0005-0000-0000-00003F000000}"/>
    <cellStyle name="40% - Акцент3 2" xfId="65" xr:uid="{00000000-0005-0000-0000-000040000000}"/>
    <cellStyle name="40% - Акцент3 2 2" xfId="66" xr:uid="{00000000-0005-0000-0000-000041000000}"/>
    <cellStyle name="40% - Акцент3 2 3" xfId="67" xr:uid="{00000000-0005-0000-0000-000042000000}"/>
    <cellStyle name="40% - Акцент3 2_ежемесячная информация" xfId="68" xr:uid="{00000000-0005-0000-0000-000043000000}"/>
    <cellStyle name="40% - Акцент3 3" xfId="69" xr:uid="{00000000-0005-0000-0000-000044000000}"/>
    <cellStyle name="40% - Акцент3 3 2" xfId="70" xr:uid="{00000000-0005-0000-0000-000045000000}"/>
    <cellStyle name="40% - Акцент3 3_ежемесячная информация" xfId="71" xr:uid="{00000000-0005-0000-0000-000046000000}"/>
    <cellStyle name="40% - Акцент3 4" xfId="72" xr:uid="{00000000-0005-0000-0000-000047000000}"/>
    <cellStyle name="40% - Акцент4 2" xfId="73" xr:uid="{00000000-0005-0000-0000-000048000000}"/>
    <cellStyle name="40% - Акцент4 2 2" xfId="74" xr:uid="{00000000-0005-0000-0000-000049000000}"/>
    <cellStyle name="40% - Акцент4 2 3" xfId="75" xr:uid="{00000000-0005-0000-0000-00004A000000}"/>
    <cellStyle name="40% - Акцент4 2_ежемесячная информация" xfId="76" xr:uid="{00000000-0005-0000-0000-00004B000000}"/>
    <cellStyle name="40% - Акцент4 3" xfId="77" xr:uid="{00000000-0005-0000-0000-00004C000000}"/>
    <cellStyle name="40% - Акцент4 3 2" xfId="78" xr:uid="{00000000-0005-0000-0000-00004D000000}"/>
    <cellStyle name="40% - Акцент4 3_ежемесячная информация" xfId="79" xr:uid="{00000000-0005-0000-0000-00004E000000}"/>
    <cellStyle name="40% - Акцент4 4" xfId="80" xr:uid="{00000000-0005-0000-0000-00004F000000}"/>
    <cellStyle name="40% - Акцент5 2" xfId="81" xr:uid="{00000000-0005-0000-0000-000050000000}"/>
    <cellStyle name="40% - Акцент5 2 2" xfId="82" xr:uid="{00000000-0005-0000-0000-000051000000}"/>
    <cellStyle name="40% - Акцент5 2 3" xfId="83" xr:uid="{00000000-0005-0000-0000-000052000000}"/>
    <cellStyle name="40% - Акцент5 2_ежемесячная информация" xfId="84" xr:uid="{00000000-0005-0000-0000-000053000000}"/>
    <cellStyle name="40% - Акцент5 3" xfId="85" xr:uid="{00000000-0005-0000-0000-000054000000}"/>
    <cellStyle name="40% - Акцент5 3 2" xfId="86" xr:uid="{00000000-0005-0000-0000-000055000000}"/>
    <cellStyle name="40% - Акцент5 3_ежемесячная информация" xfId="87" xr:uid="{00000000-0005-0000-0000-000056000000}"/>
    <cellStyle name="40% - Акцент5 4" xfId="88" xr:uid="{00000000-0005-0000-0000-000057000000}"/>
    <cellStyle name="40% - Акцент6 2" xfId="89" xr:uid="{00000000-0005-0000-0000-000058000000}"/>
    <cellStyle name="40% - Акцент6 2 2" xfId="90" xr:uid="{00000000-0005-0000-0000-000059000000}"/>
    <cellStyle name="40% - Акцент6 2 3" xfId="91" xr:uid="{00000000-0005-0000-0000-00005A000000}"/>
    <cellStyle name="40% - Акцент6 2_ежемесячная информация" xfId="92" xr:uid="{00000000-0005-0000-0000-00005B000000}"/>
    <cellStyle name="40% - Акцент6 3" xfId="93" xr:uid="{00000000-0005-0000-0000-00005C000000}"/>
    <cellStyle name="40% - Акцент6 3 2" xfId="94" xr:uid="{00000000-0005-0000-0000-00005D000000}"/>
    <cellStyle name="40% - Акцент6 3_ежемесячная информация" xfId="95" xr:uid="{00000000-0005-0000-0000-00005E000000}"/>
    <cellStyle name="40% - Акцент6 4" xfId="96" xr:uid="{00000000-0005-0000-0000-00005F000000}"/>
    <cellStyle name="60% - Акцент1 2" xfId="97" xr:uid="{00000000-0005-0000-0000-000060000000}"/>
    <cellStyle name="60% - Акцент1 2 2" xfId="98" xr:uid="{00000000-0005-0000-0000-000061000000}"/>
    <cellStyle name="60% - Акцент1 2 3" xfId="99" xr:uid="{00000000-0005-0000-0000-000062000000}"/>
    <cellStyle name="60% - Акцент1 2_ежемесячная информация" xfId="100" xr:uid="{00000000-0005-0000-0000-000063000000}"/>
    <cellStyle name="60% - Акцент1 3" xfId="101" xr:uid="{00000000-0005-0000-0000-000064000000}"/>
    <cellStyle name="60% - Акцент1 3 2" xfId="102" xr:uid="{00000000-0005-0000-0000-000065000000}"/>
    <cellStyle name="60% - Акцент1 3_ежемесячная информация" xfId="103" xr:uid="{00000000-0005-0000-0000-000066000000}"/>
    <cellStyle name="60% - Акцент1 4" xfId="104" xr:uid="{00000000-0005-0000-0000-000067000000}"/>
    <cellStyle name="60% - Акцент2 2" xfId="105" xr:uid="{00000000-0005-0000-0000-000068000000}"/>
    <cellStyle name="60% - Акцент2 2 2" xfId="106" xr:uid="{00000000-0005-0000-0000-000069000000}"/>
    <cellStyle name="60% - Акцент2 2 3" xfId="107" xr:uid="{00000000-0005-0000-0000-00006A000000}"/>
    <cellStyle name="60% - Акцент2 2_ежемесячная информация" xfId="108" xr:uid="{00000000-0005-0000-0000-00006B000000}"/>
    <cellStyle name="60% - Акцент2 3" xfId="109" xr:uid="{00000000-0005-0000-0000-00006C000000}"/>
    <cellStyle name="60% - Акцент2 3 2" xfId="110" xr:uid="{00000000-0005-0000-0000-00006D000000}"/>
    <cellStyle name="60% - Акцент2 3_ежемесячная информация" xfId="111" xr:uid="{00000000-0005-0000-0000-00006E000000}"/>
    <cellStyle name="60% - Акцент2 4" xfId="112" xr:uid="{00000000-0005-0000-0000-00006F000000}"/>
    <cellStyle name="60% - Акцент3 2" xfId="113" xr:uid="{00000000-0005-0000-0000-000070000000}"/>
    <cellStyle name="60% - Акцент3 2 2" xfId="114" xr:uid="{00000000-0005-0000-0000-000071000000}"/>
    <cellStyle name="60% - Акцент3 2 3" xfId="115" xr:uid="{00000000-0005-0000-0000-000072000000}"/>
    <cellStyle name="60% - Акцент3 2_ежемесячная информация" xfId="116" xr:uid="{00000000-0005-0000-0000-000073000000}"/>
    <cellStyle name="60% - Акцент3 3" xfId="117" xr:uid="{00000000-0005-0000-0000-000074000000}"/>
    <cellStyle name="60% - Акцент3 3 2" xfId="118" xr:uid="{00000000-0005-0000-0000-000075000000}"/>
    <cellStyle name="60% - Акцент3 3_ежемесячная информация" xfId="119" xr:uid="{00000000-0005-0000-0000-000076000000}"/>
    <cellStyle name="60% - Акцент3 4" xfId="120" xr:uid="{00000000-0005-0000-0000-000077000000}"/>
    <cellStyle name="60% - Акцент4 2" xfId="121" xr:uid="{00000000-0005-0000-0000-000078000000}"/>
    <cellStyle name="60% - Акцент4 2 2" xfId="122" xr:uid="{00000000-0005-0000-0000-000079000000}"/>
    <cellStyle name="60% - Акцент4 2 3" xfId="123" xr:uid="{00000000-0005-0000-0000-00007A000000}"/>
    <cellStyle name="60% - Акцент4 2_ежемесячная информация" xfId="124" xr:uid="{00000000-0005-0000-0000-00007B000000}"/>
    <cellStyle name="60% - Акцент4 3" xfId="125" xr:uid="{00000000-0005-0000-0000-00007C000000}"/>
    <cellStyle name="60% - Акцент4 3 2" xfId="126" xr:uid="{00000000-0005-0000-0000-00007D000000}"/>
    <cellStyle name="60% - Акцент4 3_ежемесячная информация" xfId="127" xr:uid="{00000000-0005-0000-0000-00007E000000}"/>
    <cellStyle name="60% - Акцент4 4" xfId="128" xr:uid="{00000000-0005-0000-0000-00007F000000}"/>
    <cellStyle name="60% - Акцент5 2" xfId="129" xr:uid="{00000000-0005-0000-0000-000080000000}"/>
    <cellStyle name="60% - Акцент5 2 2" xfId="130" xr:uid="{00000000-0005-0000-0000-000081000000}"/>
    <cellStyle name="60% - Акцент5 2 3" xfId="131" xr:uid="{00000000-0005-0000-0000-000082000000}"/>
    <cellStyle name="60% - Акцент5 2_ежемесячная информация" xfId="132" xr:uid="{00000000-0005-0000-0000-000083000000}"/>
    <cellStyle name="60% - Акцент5 3" xfId="133" xr:uid="{00000000-0005-0000-0000-000084000000}"/>
    <cellStyle name="60% - Акцент5 3 2" xfId="134" xr:uid="{00000000-0005-0000-0000-000085000000}"/>
    <cellStyle name="60% - Акцент5 3_ежемесячная информация" xfId="135" xr:uid="{00000000-0005-0000-0000-000086000000}"/>
    <cellStyle name="60% - Акцент5 4" xfId="136" xr:uid="{00000000-0005-0000-0000-000087000000}"/>
    <cellStyle name="60% - Акцент6 2" xfId="137" xr:uid="{00000000-0005-0000-0000-000088000000}"/>
    <cellStyle name="60% - Акцент6 2 2" xfId="138" xr:uid="{00000000-0005-0000-0000-000089000000}"/>
    <cellStyle name="60% - Акцент6 2 3" xfId="139" xr:uid="{00000000-0005-0000-0000-00008A000000}"/>
    <cellStyle name="60% - Акцент6 2_ежемесячная информация" xfId="140" xr:uid="{00000000-0005-0000-0000-00008B000000}"/>
    <cellStyle name="60% - Акцент6 3" xfId="141" xr:uid="{00000000-0005-0000-0000-00008C000000}"/>
    <cellStyle name="60% - Акцент6 3 2" xfId="142" xr:uid="{00000000-0005-0000-0000-00008D000000}"/>
    <cellStyle name="60% - Акцент6 3_ежемесячная информация" xfId="143" xr:uid="{00000000-0005-0000-0000-00008E000000}"/>
    <cellStyle name="60% - Акцент6 4" xfId="144" xr:uid="{00000000-0005-0000-0000-00008F000000}"/>
    <cellStyle name="Акцент1 2" xfId="145" xr:uid="{00000000-0005-0000-0000-000090000000}"/>
    <cellStyle name="Акцент1 2 2" xfId="146" xr:uid="{00000000-0005-0000-0000-000091000000}"/>
    <cellStyle name="Акцент1 2 3" xfId="147" xr:uid="{00000000-0005-0000-0000-000092000000}"/>
    <cellStyle name="Акцент1 2_ежемесячная информация" xfId="148" xr:uid="{00000000-0005-0000-0000-000093000000}"/>
    <cellStyle name="Акцент1 3" xfId="149" xr:uid="{00000000-0005-0000-0000-000094000000}"/>
    <cellStyle name="Акцент1 3 2" xfId="150" xr:uid="{00000000-0005-0000-0000-000095000000}"/>
    <cellStyle name="Акцент1 3_ежемесячная информация" xfId="151" xr:uid="{00000000-0005-0000-0000-000096000000}"/>
    <cellStyle name="Акцент1 4" xfId="152" xr:uid="{00000000-0005-0000-0000-000097000000}"/>
    <cellStyle name="Акцент2 2" xfId="153" xr:uid="{00000000-0005-0000-0000-000098000000}"/>
    <cellStyle name="Акцент2 2 2" xfId="154" xr:uid="{00000000-0005-0000-0000-000099000000}"/>
    <cellStyle name="Акцент2 2 3" xfId="155" xr:uid="{00000000-0005-0000-0000-00009A000000}"/>
    <cellStyle name="Акцент2 2_ежемесячная информация" xfId="156" xr:uid="{00000000-0005-0000-0000-00009B000000}"/>
    <cellStyle name="Акцент2 3" xfId="157" xr:uid="{00000000-0005-0000-0000-00009C000000}"/>
    <cellStyle name="Акцент2 3 2" xfId="158" xr:uid="{00000000-0005-0000-0000-00009D000000}"/>
    <cellStyle name="Акцент2 3_ежемесячная информация" xfId="159" xr:uid="{00000000-0005-0000-0000-00009E000000}"/>
    <cellStyle name="Акцент2 4" xfId="160" xr:uid="{00000000-0005-0000-0000-00009F000000}"/>
    <cellStyle name="Акцент3 2" xfId="161" xr:uid="{00000000-0005-0000-0000-0000A0000000}"/>
    <cellStyle name="Акцент3 2 2" xfId="162" xr:uid="{00000000-0005-0000-0000-0000A1000000}"/>
    <cellStyle name="Акцент3 2 3" xfId="163" xr:uid="{00000000-0005-0000-0000-0000A2000000}"/>
    <cellStyle name="Акцент3 2_ежемесячная информация" xfId="164" xr:uid="{00000000-0005-0000-0000-0000A3000000}"/>
    <cellStyle name="Акцент3 3" xfId="165" xr:uid="{00000000-0005-0000-0000-0000A4000000}"/>
    <cellStyle name="Акцент3 3 2" xfId="166" xr:uid="{00000000-0005-0000-0000-0000A5000000}"/>
    <cellStyle name="Акцент3 3_ежемесячная информация" xfId="167" xr:uid="{00000000-0005-0000-0000-0000A6000000}"/>
    <cellStyle name="Акцент3 4" xfId="168" xr:uid="{00000000-0005-0000-0000-0000A7000000}"/>
    <cellStyle name="Акцент4 2" xfId="169" xr:uid="{00000000-0005-0000-0000-0000A8000000}"/>
    <cellStyle name="Акцент4 2 2" xfId="170" xr:uid="{00000000-0005-0000-0000-0000A9000000}"/>
    <cellStyle name="Акцент4 2 3" xfId="171" xr:uid="{00000000-0005-0000-0000-0000AA000000}"/>
    <cellStyle name="Акцент4 2_ежемесячная информация" xfId="172" xr:uid="{00000000-0005-0000-0000-0000AB000000}"/>
    <cellStyle name="Акцент4 3" xfId="173" xr:uid="{00000000-0005-0000-0000-0000AC000000}"/>
    <cellStyle name="Акцент4 3 2" xfId="174" xr:uid="{00000000-0005-0000-0000-0000AD000000}"/>
    <cellStyle name="Акцент4 3_ежемесячная информация" xfId="175" xr:uid="{00000000-0005-0000-0000-0000AE000000}"/>
    <cellStyle name="Акцент4 4" xfId="176" xr:uid="{00000000-0005-0000-0000-0000AF000000}"/>
    <cellStyle name="Акцент5 2" xfId="177" xr:uid="{00000000-0005-0000-0000-0000B0000000}"/>
    <cellStyle name="Акцент5 2 2" xfId="178" xr:uid="{00000000-0005-0000-0000-0000B1000000}"/>
    <cellStyle name="Акцент5 2 3" xfId="179" xr:uid="{00000000-0005-0000-0000-0000B2000000}"/>
    <cellStyle name="Акцент5 2_ежемесячная информация" xfId="180" xr:uid="{00000000-0005-0000-0000-0000B3000000}"/>
    <cellStyle name="Акцент5 3" xfId="181" xr:uid="{00000000-0005-0000-0000-0000B4000000}"/>
    <cellStyle name="Акцент5 3 2" xfId="182" xr:uid="{00000000-0005-0000-0000-0000B5000000}"/>
    <cellStyle name="Акцент5 3_ежемесячная информация" xfId="183" xr:uid="{00000000-0005-0000-0000-0000B6000000}"/>
    <cellStyle name="Акцент5 4" xfId="184" xr:uid="{00000000-0005-0000-0000-0000B7000000}"/>
    <cellStyle name="Акцент6 2" xfId="185" xr:uid="{00000000-0005-0000-0000-0000B8000000}"/>
    <cellStyle name="Акцент6 2 2" xfId="186" xr:uid="{00000000-0005-0000-0000-0000B9000000}"/>
    <cellStyle name="Акцент6 2 3" xfId="187" xr:uid="{00000000-0005-0000-0000-0000BA000000}"/>
    <cellStyle name="Акцент6 2_ежемесячная информация" xfId="188" xr:uid="{00000000-0005-0000-0000-0000BB000000}"/>
    <cellStyle name="Акцент6 3" xfId="189" xr:uid="{00000000-0005-0000-0000-0000BC000000}"/>
    <cellStyle name="Акцент6 3 2" xfId="190" xr:uid="{00000000-0005-0000-0000-0000BD000000}"/>
    <cellStyle name="Акцент6 3_ежемесячная информация" xfId="191" xr:uid="{00000000-0005-0000-0000-0000BE000000}"/>
    <cellStyle name="Акцент6 4" xfId="192" xr:uid="{00000000-0005-0000-0000-0000BF000000}"/>
    <cellStyle name="Ввод  2" xfId="193" xr:uid="{00000000-0005-0000-0000-0000C0000000}"/>
    <cellStyle name="Ввод  2 2" xfId="194" xr:uid="{00000000-0005-0000-0000-0000C1000000}"/>
    <cellStyle name="Ввод  2 3" xfId="195" xr:uid="{00000000-0005-0000-0000-0000C2000000}"/>
    <cellStyle name="Ввод  2_ежемесячная информация" xfId="196" xr:uid="{00000000-0005-0000-0000-0000C3000000}"/>
    <cellStyle name="Ввод  3" xfId="197" xr:uid="{00000000-0005-0000-0000-0000C4000000}"/>
    <cellStyle name="Ввод  3 2" xfId="198" xr:uid="{00000000-0005-0000-0000-0000C5000000}"/>
    <cellStyle name="Ввод  3_ежемесячная информация" xfId="199" xr:uid="{00000000-0005-0000-0000-0000C6000000}"/>
    <cellStyle name="Ввод  4" xfId="200" xr:uid="{00000000-0005-0000-0000-0000C7000000}"/>
    <cellStyle name="Вывод 2" xfId="201" xr:uid="{00000000-0005-0000-0000-0000C8000000}"/>
    <cellStyle name="Вывод 2 2" xfId="202" xr:uid="{00000000-0005-0000-0000-0000C9000000}"/>
    <cellStyle name="Вывод 2 3" xfId="203" xr:uid="{00000000-0005-0000-0000-0000CA000000}"/>
    <cellStyle name="Вывод 2_ежемесячная информация" xfId="204" xr:uid="{00000000-0005-0000-0000-0000CB000000}"/>
    <cellStyle name="Вывод 3" xfId="205" xr:uid="{00000000-0005-0000-0000-0000CC000000}"/>
    <cellStyle name="Вывод 3 2" xfId="206" xr:uid="{00000000-0005-0000-0000-0000CD000000}"/>
    <cellStyle name="Вывод 3_ежемесячная информация" xfId="207" xr:uid="{00000000-0005-0000-0000-0000CE000000}"/>
    <cellStyle name="Вывод 4" xfId="208" xr:uid="{00000000-0005-0000-0000-0000CF000000}"/>
    <cellStyle name="Вычисление 2" xfId="209" xr:uid="{00000000-0005-0000-0000-0000D0000000}"/>
    <cellStyle name="Вычисление 2 2" xfId="210" xr:uid="{00000000-0005-0000-0000-0000D1000000}"/>
    <cellStyle name="Вычисление 2 3" xfId="211" xr:uid="{00000000-0005-0000-0000-0000D2000000}"/>
    <cellStyle name="Вычисление 2_ежемесячная информация" xfId="212" xr:uid="{00000000-0005-0000-0000-0000D3000000}"/>
    <cellStyle name="Вычисление 3" xfId="213" xr:uid="{00000000-0005-0000-0000-0000D4000000}"/>
    <cellStyle name="Вычисление 3 2" xfId="214" xr:uid="{00000000-0005-0000-0000-0000D5000000}"/>
    <cellStyle name="Вычисление 3_ежемесячная информация" xfId="215" xr:uid="{00000000-0005-0000-0000-0000D6000000}"/>
    <cellStyle name="Вычисление 4" xfId="216" xr:uid="{00000000-0005-0000-0000-0000D7000000}"/>
    <cellStyle name="Заголовок 1 2" xfId="217" xr:uid="{00000000-0005-0000-0000-0000D8000000}"/>
    <cellStyle name="Заголовок 1 2 2" xfId="218" xr:uid="{00000000-0005-0000-0000-0000D9000000}"/>
    <cellStyle name="Заголовок 1 2 3" xfId="219" xr:uid="{00000000-0005-0000-0000-0000DA000000}"/>
    <cellStyle name="Заголовок 1 2_ежемесячная информация" xfId="220" xr:uid="{00000000-0005-0000-0000-0000DB000000}"/>
    <cellStyle name="Заголовок 1 3" xfId="221" xr:uid="{00000000-0005-0000-0000-0000DC000000}"/>
    <cellStyle name="Заголовок 1 3 2" xfId="222" xr:uid="{00000000-0005-0000-0000-0000DD000000}"/>
    <cellStyle name="Заголовок 1 3_ежемесячная информация" xfId="223" xr:uid="{00000000-0005-0000-0000-0000DE000000}"/>
    <cellStyle name="Заголовок 1 4" xfId="224" xr:uid="{00000000-0005-0000-0000-0000DF000000}"/>
    <cellStyle name="Заголовок 2 2" xfId="225" xr:uid="{00000000-0005-0000-0000-0000E0000000}"/>
    <cellStyle name="Заголовок 2 2 2" xfId="226" xr:uid="{00000000-0005-0000-0000-0000E1000000}"/>
    <cellStyle name="Заголовок 2 2 3" xfId="227" xr:uid="{00000000-0005-0000-0000-0000E2000000}"/>
    <cellStyle name="Заголовок 2 2_ежемесячная информация" xfId="228" xr:uid="{00000000-0005-0000-0000-0000E3000000}"/>
    <cellStyle name="Заголовок 2 3" xfId="229" xr:uid="{00000000-0005-0000-0000-0000E4000000}"/>
    <cellStyle name="Заголовок 2 3 2" xfId="230" xr:uid="{00000000-0005-0000-0000-0000E5000000}"/>
    <cellStyle name="Заголовок 2 3_ежемесячная информация" xfId="231" xr:uid="{00000000-0005-0000-0000-0000E6000000}"/>
    <cellStyle name="Заголовок 2 4" xfId="232" xr:uid="{00000000-0005-0000-0000-0000E7000000}"/>
    <cellStyle name="Заголовок 3 2" xfId="233" xr:uid="{00000000-0005-0000-0000-0000E8000000}"/>
    <cellStyle name="Заголовок 3 2 2" xfId="234" xr:uid="{00000000-0005-0000-0000-0000E9000000}"/>
    <cellStyle name="Заголовок 3 2 3" xfId="235" xr:uid="{00000000-0005-0000-0000-0000EA000000}"/>
    <cellStyle name="Заголовок 3 2_ежемесячная информация" xfId="236" xr:uid="{00000000-0005-0000-0000-0000EB000000}"/>
    <cellStyle name="Заголовок 3 3" xfId="237" xr:uid="{00000000-0005-0000-0000-0000EC000000}"/>
    <cellStyle name="Заголовок 3 3 2" xfId="238" xr:uid="{00000000-0005-0000-0000-0000ED000000}"/>
    <cellStyle name="Заголовок 3 3_ежемесячная информация" xfId="239" xr:uid="{00000000-0005-0000-0000-0000EE000000}"/>
    <cellStyle name="Заголовок 3 4" xfId="240" xr:uid="{00000000-0005-0000-0000-0000EF000000}"/>
    <cellStyle name="Заголовок 4 2" xfId="241" xr:uid="{00000000-0005-0000-0000-0000F0000000}"/>
    <cellStyle name="Заголовок 4 2 2" xfId="242" xr:uid="{00000000-0005-0000-0000-0000F1000000}"/>
    <cellStyle name="Заголовок 4 2 3" xfId="243" xr:uid="{00000000-0005-0000-0000-0000F2000000}"/>
    <cellStyle name="Заголовок 4 2_ежемесячная информация" xfId="244" xr:uid="{00000000-0005-0000-0000-0000F3000000}"/>
    <cellStyle name="Заголовок 4 3" xfId="245" xr:uid="{00000000-0005-0000-0000-0000F4000000}"/>
    <cellStyle name="Заголовок 4 3 2" xfId="246" xr:uid="{00000000-0005-0000-0000-0000F5000000}"/>
    <cellStyle name="Заголовок 4 3_ежемесячная информация" xfId="247" xr:uid="{00000000-0005-0000-0000-0000F6000000}"/>
    <cellStyle name="Заголовок 4 4" xfId="248" xr:uid="{00000000-0005-0000-0000-0000F7000000}"/>
    <cellStyle name="Итог 2" xfId="249" xr:uid="{00000000-0005-0000-0000-0000F8000000}"/>
    <cellStyle name="Итог 2 2" xfId="250" xr:uid="{00000000-0005-0000-0000-0000F9000000}"/>
    <cellStyle name="Итог 2 3" xfId="251" xr:uid="{00000000-0005-0000-0000-0000FA000000}"/>
    <cellStyle name="Итог 2_ежемесячная информация" xfId="252" xr:uid="{00000000-0005-0000-0000-0000FB000000}"/>
    <cellStyle name="Итог 3" xfId="253" xr:uid="{00000000-0005-0000-0000-0000FC000000}"/>
    <cellStyle name="Итог 3 2" xfId="254" xr:uid="{00000000-0005-0000-0000-0000FD000000}"/>
    <cellStyle name="Итог 3_ежемесячная информация" xfId="255" xr:uid="{00000000-0005-0000-0000-0000FE000000}"/>
    <cellStyle name="Итог 4" xfId="256" xr:uid="{00000000-0005-0000-0000-0000FF000000}"/>
    <cellStyle name="Контрольная ячейка 2" xfId="257" xr:uid="{00000000-0005-0000-0000-000000010000}"/>
    <cellStyle name="Контрольная ячейка 2 2" xfId="258" xr:uid="{00000000-0005-0000-0000-000001010000}"/>
    <cellStyle name="Контрольная ячейка 2 3" xfId="259" xr:uid="{00000000-0005-0000-0000-000002010000}"/>
    <cellStyle name="Контрольная ячейка 2_ежемесячная информация" xfId="260" xr:uid="{00000000-0005-0000-0000-000003010000}"/>
    <cellStyle name="Контрольная ячейка 3" xfId="261" xr:uid="{00000000-0005-0000-0000-000004010000}"/>
    <cellStyle name="Контрольная ячейка 3 2" xfId="262" xr:uid="{00000000-0005-0000-0000-000005010000}"/>
    <cellStyle name="Контрольная ячейка 3_ежемесячная информация" xfId="263" xr:uid="{00000000-0005-0000-0000-000006010000}"/>
    <cellStyle name="Контрольная ячейка 4" xfId="264" xr:uid="{00000000-0005-0000-0000-000007010000}"/>
    <cellStyle name="Название 2" xfId="265" xr:uid="{00000000-0005-0000-0000-000008010000}"/>
    <cellStyle name="Название 2 2" xfId="266" xr:uid="{00000000-0005-0000-0000-000009010000}"/>
    <cellStyle name="Название 2 3" xfId="267" xr:uid="{00000000-0005-0000-0000-00000A010000}"/>
    <cellStyle name="Название 2_ежемесячная информация" xfId="268" xr:uid="{00000000-0005-0000-0000-00000B010000}"/>
    <cellStyle name="Название 3" xfId="269" xr:uid="{00000000-0005-0000-0000-00000C010000}"/>
    <cellStyle name="Название 3 2" xfId="270" xr:uid="{00000000-0005-0000-0000-00000D010000}"/>
    <cellStyle name="Название 3_ежемесячная информация" xfId="271" xr:uid="{00000000-0005-0000-0000-00000E010000}"/>
    <cellStyle name="Название 4" xfId="272" xr:uid="{00000000-0005-0000-0000-00000F010000}"/>
    <cellStyle name="Нейтральный 2" xfId="273" xr:uid="{00000000-0005-0000-0000-000010010000}"/>
    <cellStyle name="Нейтральный 2 2" xfId="274" xr:uid="{00000000-0005-0000-0000-000011010000}"/>
    <cellStyle name="Нейтральный 2 3" xfId="275" xr:uid="{00000000-0005-0000-0000-000012010000}"/>
    <cellStyle name="Нейтральный 2_ежемесячная информация" xfId="276" xr:uid="{00000000-0005-0000-0000-000013010000}"/>
    <cellStyle name="Нейтральный 3" xfId="277" xr:uid="{00000000-0005-0000-0000-000014010000}"/>
    <cellStyle name="Нейтральный 3 2" xfId="278" xr:uid="{00000000-0005-0000-0000-000015010000}"/>
    <cellStyle name="Нейтральный 3_ежемесячная информация" xfId="279" xr:uid="{00000000-0005-0000-0000-000016010000}"/>
    <cellStyle name="Нейтральный 4" xfId="280" xr:uid="{00000000-0005-0000-0000-000017010000}"/>
    <cellStyle name="Обычный" xfId="0" builtinId="0"/>
    <cellStyle name="Обычный 2" xfId="281" xr:uid="{00000000-0005-0000-0000-000019010000}"/>
    <cellStyle name="Обычный 2 10" xfId="282" xr:uid="{00000000-0005-0000-0000-00001A010000}"/>
    <cellStyle name="Обычный 2 11" xfId="283" xr:uid="{00000000-0005-0000-0000-00001B010000}"/>
    <cellStyle name="Обычный 2 12" xfId="284" xr:uid="{00000000-0005-0000-0000-00001C010000}"/>
    <cellStyle name="Обычный 2 13" xfId="285" xr:uid="{00000000-0005-0000-0000-00001D010000}"/>
    <cellStyle name="Обычный 2 2" xfId="286" xr:uid="{00000000-0005-0000-0000-00001E010000}"/>
    <cellStyle name="Обычный 2 3" xfId="287" xr:uid="{00000000-0005-0000-0000-00001F010000}"/>
    <cellStyle name="Обычный 2 4" xfId="288" xr:uid="{00000000-0005-0000-0000-000020010000}"/>
    <cellStyle name="Обычный 2 5" xfId="289" xr:uid="{00000000-0005-0000-0000-000021010000}"/>
    <cellStyle name="Обычный 2 6" xfId="290" xr:uid="{00000000-0005-0000-0000-000022010000}"/>
    <cellStyle name="Обычный 2 7" xfId="291" xr:uid="{00000000-0005-0000-0000-000023010000}"/>
    <cellStyle name="Обычный 2 8" xfId="292" xr:uid="{00000000-0005-0000-0000-000024010000}"/>
    <cellStyle name="Обычный 2 9" xfId="293" xr:uid="{00000000-0005-0000-0000-000025010000}"/>
    <cellStyle name="Обычный 3 10" xfId="294" xr:uid="{00000000-0005-0000-0000-000026010000}"/>
    <cellStyle name="Обычный 3 11" xfId="295" xr:uid="{00000000-0005-0000-0000-000027010000}"/>
    <cellStyle name="Обычный 3 2" xfId="296" xr:uid="{00000000-0005-0000-0000-000028010000}"/>
    <cellStyle name="Обычный 3 3" xfId="297" xr:uid="{00000000-0005-0000-0000-000029010000}"/>
    <cellStyle name="Обычный 3 4" xfId="298" xr:uid="{00000000-0005-0000-0000-00002A010000}"/>
    <cellStyle name="Обычный 3 5" xfId="299" xr:uid="{00000000-0005-0000-0000-00002B010000}"/>
    <cellStyle name="Обычный 3 6" xfId="300" xr:uid="{00000000-0005-0000-0000-00002C010000}"/>
    <cellStyle name="Обычный 3 7" xfId="301" xr:uid="{00000000-0005-0000-0000-00002D010000}"/>
    <cellStyle name="Обычный 3 8" xfId="302" xr:uid="{00000000-0005-0000-0000-00002E010000}"/>
    <cellStyle name="Обычный 3 9" xfId="303" xr:uid="{00000000-0005-0000-0000-00002F010000}"/>
    <cellStyle name="Обычный 4 10" xfId="304" xr:uid="{00000000-0005-0000-0000-000030010000}"/>
    <cellStyle name="Обычный 4 11" xfId="305" xr:uid="{00000000-0005-0000-0000-000031010000}"/>
    <cellStyle name="Обычный 4 2" xfId="306" xr:uid="{00000000-0005-0000-0000-000032010000}"/>
    <cellStyle name="Обычный 4 3" xfId="307" xr:uid="{00000000-0005-0000-0000-000033010000}"/>
    <cellStyle name="Обычный 4 4" xfId="308" xr:uid="{00000000-0005-0000-0000-000034010000}"/>
    <cellStyle name="Обычный 4 5" xfId="309" xr:uid="{00000000-0005-0000-0000-000035010000}"/>
    <cellStyle name="Обычный 4 6" xfId="310" xr:uid="{00000000-0005-0000-0000-000036010000}"/>
    <cellStyle name="Обычный 4 7" xfId="311" xr:uid="{00000000-0005-0000-0000-000037010000}"/>
    <cellStyle name="Обычный 4 8" xfId="312" xr:uid="{00000000-0005-0000-0000-000038010000}"/>
    <cellStyle name="Обычный 4 9" xfId="313" xr:uid="{00000000-0005-0000-0000-000039010000}"/>
    <cellStyle name="Обычный 5 10" xfId="314" xr:uid="{00000000-0005-0000-0000-00003A010000}"/>
    <cellStyle name="Обычный 5 11" xfId="315" xr:uid="{00000000-0005-0000-0000-00003B010000}"/>
    <cellStyle name="Обычный 5 2" xfId="316" xr:uid="{00000000-0005-0000-0000-00003C010000}"/>
    <cellStyle name="Обычный 5 3" xfId="317" xr:uid="{00000000-0005-0000-0000-00003D010000}"/>
    <cellStyle name="Обычный 5 4" xfId="318" xr:uid="{00000000-0005-0000-0000-00003E010000}"/>
    <cellStyle name="Обычный 5 5" xfId="319" xr:uid="{00000000-0005-0000-0000-00003F010000}"/>
    <cellStyle name="Обычный 5 6" xfId="320" xr:uid="{00000000-0005-0000-0000-000040010000}"/>
    <cellStyle name="Обычный 5 7" xfId="321" xr:uid="{00000000-0005-0000-0000-000041010000}"/>
    <cellStyle name="Обычный 5 8" xfId="322" xr:uid="{00000000-0005-0000-0000-000042010000}"/>
    <cellStyle name="Обычный 5 9" xfId="323" xr:uid="{00000000-0005-0000-0000-000043010000}"/>
    <cellStyle name="Обычный 6 10" xfId="324" xr:uid="{00000000-0005-0000-0000-000044010000}"/>
    <cellStyle name="Обычный 6 11" xfId="325" xr:uid="{00000000-0005-0000-0000-000045010000}"/>
    <cellStyle name="Обычный 6 2" xfId="326" xr:uid="{00000000-0005-0000-0000-000046010000}"/>
    <cellStyle name="Обычный 6 3" xfId="327" xr:uid="{00000000-0005-0000-0000-000047010000}"/>
    <cellStyle name="Обычный 6 4" xfId="328" xr:uid="{00000000-0005-0000-0000-000048010000}"/>
    <cellStyle name="Обычный 6 5" xfId="329" xr:uid="{00000000-0005-0000-0000-000049010000}"/>
    <cellStyle name="Обычный 6 6" xfId="330" xr:uid="{00000000-0005-0000-0000-00004A010000}"/>
    <cellStyle name="Обычный 6 7" xfId="331" xr:uid="{00000000-0005-0000-0000-00004B010000}"/>
    <cellStyle name="Обычный 6 8" xfId="332" xr:uid="{00000000-0005-0000-0000-00004C010000}"/>
    <cellStyle name="Обычный 6 9" xfId="333" xr:uid="{00000000-0005-0000-0000-00004D010000}"/>
    <cellStyle name="Обычный 63" xfId="334" xr:uid="{00000000-0005-0000-0000-00004E010000}"/>
    <cellStyle name="Обычный 7 10" xfId="335" xr:uid="{00000000-0005-0000-0000-00004F010000}"/>
    <cellStyle name="Обычный 7 11" xfId="336" xr:uid="{00000000-0005-0000-0000-000050010000}"/>
    <cellStyle name="Обычный 7 2" xfId="337" xr:uid="{00000000-0005-0000-0000-000051010000}"/>
    <cellStyle name="Обычный 7 3" xfId="338" xr:uid="{00000000-0005-0000-0000-000052010000}"/>
    <cellStyle name="Обычный 7 4" xfId="339" xr:uid="{00000000-0005-0000-0000-000053010000}"/>
    <cellStyle name="Обычный 7 5" xfId="340" xr:uid="{00000000-0005-0000-0000-000054010000}"/>
    <cellStyle name="Обычный 7 6" xfId="341" xr:uid="{00000000-0005-0000-0000-000055010000}"/>
    <cellStyle name="Обычный 7 7" xfId="342" xr:uid="{00000000-0005-0000-0000-000056010000}"/>
    <cellStyle name="Обычный 7 8" xfId="343" xr:uid="{00000000-0005-0000-0000-000057010000}"/>
    <cellStyle name="Обычный 7 9" xfId="344" xr:uid="{00000000-0005-0000-0000-000058010000}"/>
    <cellStyle name="Обычный 8 10" xfId="345" xr:uid="{00000000-0005-0000-0000-000059010000}"/>
    <cellStyle name="Обычный 8 2" xfId="346" xr:uid="{00000000-0005-0000-0000-00005A010000}"/>
    <cellStyle name="Обычный 8 3" xfId="347" xr:uid="{00000000-0005-0000-0000-00005B010000}"/>
    <cellStyle name="Обычный 8 4" xfId="348" xr:uid="{00000000-0005-0000-0000-00005C010000}"/>
    <cellStyle name="Обычный 8 5" xfId="349" xr:uid="{00000000-0005-0000-0000-00005D010000}"/>
    <cellStyle name="Обычный 8 6" xfId="350" xr:uid="{00000000-0005-0000-0000-00005E010000}"/>
    <cellStyle name="Обычный 8 7" xfId="351" xr:uid="{00000000-0005-0000-0000-00005F010000}"/>
    <cellStyle name="Обычный 8 8" xfId="352" xr:uid="{00000000-0005-0000-0000-000060010000}"/>
    <cellStyle name="Обычный 8 9" xfId="353" xr:uid="{00000000-0005-0000-0000-000061010000}"/>
    <cellStyle name="Обычный 9 2" xfId="354" xr:uid="{00000000-0005-0000-0000-000062010000}"/>
    <cellStyle name="Обычный 9 3" xfId="355" xr:uid="{00000000-0005-0000-0000-000063010000}"/>
    <cellStyle name="Обычный 9 4" xfId="356" xr:uid="{00000000-0005-0000-0000-000064010000}"/>
    <cellStyle name="Обычный 9 5" xfId="357" xr:uid="{00000000-0005-0000-0000-000065010000}"/>
    <cellStyle name="Обычный 9 6" xfId="358" xr:uid="{00000000-0005-0000-0000-000066010000}"/>
    <cellStyle name="Обычный 9 7" xfId="359" xr:uid="{00000000-0005-0000-0000-000067010000}"/>
    <cellStyle name="Обычный 9 8" xfId="360" xr:uid="{00000000-0005-0000-0000-000068010000}"/>
    <cellStyle name="Обычный 9 9" xfId="361" xr:uid="{00000000-0005-0000-0000-000069010000}"/>
    <cellStyle name="Обычный_январь" xfId="362" xr:uid="{00000000-0005-0000-0000-00006A010000}"/>
    <cellStyle name="Плохой 2" xfId="363" xr:uid="{00000000-0005-0000-0000-00006B010000}"/>
    <cellStyle name="Плохой 2 2" xfId="364" xr:uid="{00000000-0005-0000-0000-00006C010000}"/>
    <cellStyle name="Плохой 2 3" xfId="365" xr:uid="{00000000-0005-0000-0000-00006D010000}"/>
    <cellStyle name="Плохой 2_ежемесячная информация" xfId="366" xr:uid="{00000000-0005-0000-0000-00006E010000}"/>
    <cellStyle name="Плохой 3" xfId="367" xr:uid="{00000000-0005-0000-0000-00006F010000}"/>
    <cellStyle name="Плохой 3 2" xfId="368" xr:uid="{00000000-0005-0000-0000-000070010000}"/>
    <cellStyle name="Плохой 3_ежемесячная информация" xfId="369" xr:uid="{00000000-0005-0000-0000-000071010000}"/>
    <cellStyle name="Плохой 4" xfId="370" xr:uid="{00000000-0005-0000-0000-000072010000}"/>
    <cellStyle name="Пояснение 2" xfId="371" xr:uid="{00000000-0005-0000-0000-000073010000}"/>
    <cellStyle name="Пояснение 2 2" xfId="372" xr:uid="{00000000-0005-0000-0000-000074010000}"/>
    <cellStyle name="Пояснение 2 3" xfId="373" xr:uid="{00000000-0005-0000-0000-000075010000}"/>
    <cellStyle name="Пояснение 2_ежемесячная информация" xfId="374" xr:uid="{00000000-0005-0000-0000-000076010000}"/>
    <cellStyle name="Пояснение 3" xfId="375" xr:uid="{00000000-0005-0000-0000-000077010000}"/>
    <cellStyle name="Пояснение 3 2" xfId="376" xr:uid="{00000000-0005-0000-0000-000078010000}"/>
    <cellStyle name="Пояснение 3_ежемесячная информация" xfId="377" xr:uid="{00000000-0005-0000-0000-000079010000}"/>
    <cellStyle name="Пояснение 4" xfId="378" xr:uid="{00000000-0005-0000-0000-00007A010000}"/>
    <cellStyle name="Примечание 2" xfId="379" xr:uid="{00000000-0005-0000-0000-00007B010000}"/>
    <cellStyle name="Примечание 2 2" xfId="380" xr:uid="{00000000-0005-0000-0000-00007C010000}"/>
    <cellStyle name="Примечание 2 3" xfId="381" xr:uid="{00000000-0005-0000-0000-00007D010000}"/>
    <cellStyle name="Примечание 3" xfId="382" xr:uid="{00000000-0005-0000-0000-00007E010000}"/>
    <cellStyle name="Примечание 3 2" xfId="383" xr:uid="{00000000-0005-0000-0000-00007F010000}"/>
    <cellStyle name="Примечание 4" xfId="384" xr:uid="{00000000-0005-0000-0000-000080010000}"/>
    <cellStyle name="Связанная ячейка 2" xfId="385" xr:uid="{00000000-0005-0000-0000-000081010000}"/>
    <cellStyle name="Связанная ячейка 2 2" xfId="386" xr:uid="{00000000-0005-0000-0000-000082010000}"/>
    <cellStyle name="Связанная ячейка 2 3" xfId="387" xr:uid="{00000000-0005-0000-0000-000083010000}"/>
    <cellStyle name="Связанная ячейка 2_ежемесячная информация" xfId="388" xr:uid="{00000000-0005-0000-0000-000084010000}"/>
    <cellStyle name="Связанная ячейка 3" xfId="389" xr:uid="{00000000-0005-0000-0000-000085010000}"/>
    <cellStyle name="Связанная ячейка 3 2" xfId="390" xr:uid="{00000000-0005-0000-0000-000086010000}"/>
    <cellStyle name="Связанная ячейка 3_ежемесячная информация" xfId="391" xr:uid="{00000000-0005-0000-0000-000087010000}"/>
    <cellStyle name="Связанная ячейка 4" xfId="392" xr:uid="{00000000-0005-0000-0000-000088010000}"/>
    <cellStyle name="Текст предупреждения 2" xfId="393" xr:uid="{00000000-0005-0000-0000-000089010000}"/>
    <cellStyle name="Текст предупреждения 2 2" xfId="394" xr:uid="{00000000-0005-0000-0000-00008A010000}"/>
    <cellStyle name="Текст предупреждения 2 3" xfId="395" xr:uid="{00000000-0005-0000-0000-00008B010000}"/>
    <cellStyle name="Текст предупреждения 2_ежемесячная информация" xfId="396" xr:uid="{00000000-0005-0000-0000-00008C010000}"/>
    <cellStyle name="Текст предупреждения 3" xfId="397" xr:uid="{00000000-0005-0000-0000-00008D010000}"/>
    <cellStyle name="Текст предупреждения 3 2" xfId="398" xr:uid="{00000000-0005-0000-0000-00008E010000}"/>
    <cellStyle name="Текст предупреждения 3_ежемесячная информация" xfId="399" xr:uid="{00000000-0005-0000-0000-00008F010000}"/>
    <cellStyle name="Текст предупреждения 4" xfId="400" xr:uid="{00000000-0005-0000-0000-000090010000}"/>
    <cellStyle name="Хороший 2" xfId="401" xr:uid="{00000000-0005-0000-0000-000091010000}"/>
    <cellStyle name="Хороший 2 2" xfId="402" xr:uid="{00000000-0005-0000-0000-000092010000}"/>
    <cellStyle name="Хороший 2 3" xfId="403" xr:uid="{00000000-0005-0000-0000-000093010000}"/>
    <cellStyle name="Хороший 2_ежемесячная информация" xfId="404" xr:uid="{00000000-0005-0000-0000-000094010000}"/>
    <cellStyle name="Хороший 3" xfId="405" xr:uid="{00000000-0005-0000-0000-000095010000}"/>
    <cellStyle name="Хороший 3 2" xfId="406" xr:uid="{00000000-0005-0000-0000-000096010000}"/>
    <cellStyle name="Хороший 3_ежемесячная информация" xfId="407" xr:uid="{00000000-0005-0000-0000-000097010000}"/>
    <cellStyle name="Хороший 4" xfId="408" xr:uid="{00000000-0005-0000-0000-00009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12"/>
  <sheetViews>
    <sheetView tabSelected="1" view="pageBreakPreview" topLeftCell="A178" zoomScaleNormal="100" zoomScaleSheetLayoutView="100" workbookViewId="0">
      <selection activeCell="J198" sqref="J198"/>
    </sheetView>
  </sheetViews>
  <sheetFormatPr defaultRowHeight="18" x14ac:dyDescent="0.25"/>
  <cols>
    <col min="1" max="1" width="5" style="1" customWidth="1"/>
    <col min="2" max="2" width="3" style="1" customWidth="1"/>
    <col min="3" max="3" width="4.28515625" style="1" customWidth="1"/>
    <col min="4" max="4" width="3.42578125" style="1" customWidth="1"/>
    <col min="5" max="5" width="5.5703125" style="45" bestFit="1" customWidth="1"/>
    <col min="6" max="6" width="4.28515625" style="1" customWidth="1"/>
    <col min="7" max="7" width="5.85546875" style="1" customWidth="1"/>
    <col min="8" max="8" width="4.42578125" style="1" bestFit="1" customWidth="1"/>
    <col min="9" max="9" width="78" style="1" customWidth="1"/>
    <col min="10" max="10" width="16.140625" style="44" customWidth="1"/>
    <col min="11" max="11" width="20.42578125" style="44" customWidth="1"/>
    <col min="12" max="12" width="16.7109375" style="43" customWidth="1"/>
    <col min="13" max="15" width="9.140625" style="1"/>
    <col min="16" max="16" width="8" style="1" customWidth="1"/>
    <col min="17" max="16384" width="9.140625" style="1"/>
  </cols>
  <sheetData>
    <row r="1" spans="1:12" ht="15.75" customHeight="1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10"/>
      <c r="K1" s="110"/>
      <c r="L1" s="110"/>
    </row>
    <row r="2" spans="1:12" ht="20.25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2"/>
      <c r="K2" s="112"/>
      <c r="L2" s="112"/>
    </row>
    <row r="3" spans="1:12" ht="20.25" x14ac:dyDescent="0.2">
      <c r="A3" s="111" t="s">
        <v>257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8.75" customHeight="1" thickBot="1" x14ac:dyDescent="0.25">
      <c r="A4" s="49"/>
      <c r="B4" s="49"/>
      <c r="C4" s="49"/>
      <c r="D4" s="49"/>
      <c r="E4" s="50"/>
      <c r="F4" s="49"/>
      <c r="G4" s="49"/>
      <c r="H4" s="49"/>
      <c r="I4" s="51"/>
      <c r="J4" s="52"/>
      <c r="K4" s="114" t="s">
        <v>2</v>
      </c>
      <c r="L4" s="115"/>
    </row>
    <row r="5" spans="1:12" ht="27.75" customHeight="1" x14ac:dyDescent="0.2">
      <c r="A5" s="116" t="s">
        <v>3</v>
      </c>
      <c r="B5" s="117"/>
      <c r="C5" s="117"/>
      <c r="D5" s="117"/>
      <c r="E5" s="117"/>
      <c r="F5" s="117"/>
      <c r="G5" s="117"/>
      <c r="H5" s="118"/>
      <c r="I5" s="122" t="s">
        <v>4</v>
      </c>
      <c r="J5" s="123" t="s">
        <v>5</v>
      </c>
      <c r="K5" s="125" t="s">
        <v>6</v>
      </c>
      <c r="L5" s="127" t="s">
        <v>7</v>
      </c>
    </row>
    <row r="6" spans="1:12" ht="42" customHeight="1" thickBot="1" x14ac:dyDescent="0.25">
      <c r="A6" s="119"/>
      <c r="B6" s="120"/>
      <c r="C6" s="120"/>
      <c r="D6" s="120"/>
      <c r="E6" s="120"/>
      <c r="F6" s="120"/>
      <c r="G6" s="120"/>
      <c r="H6" s="121"/>
      <c r="I6" s="120"/>
      <c r="J6" s="124"/>
      <c r="K6" s="126"/>
      <c r="L6" s="128"/>
    </row>
    <row r="7" spans="1:12" ht="15.75" x14ac:dyDescent="0.2">
      <c r="A7" s="2" t="s">
        <v>8</v>
      </c>
      <c r="B7" s="3" t="s">
        <v>9</v>
      </c>
      <c r="C7" s="3" t="s">
        <v>10</v>
      </c>
      <c r="D7" s="3" t="s">
        <v>10</v>
      </c>
      <c r="E7" s="3" t="s">
        <v>8</v>
      </c>
      <c r="F7" s="3" t="s">
        <v>10</v>
      </c>
      <c r="G7" s="3" t="s">
        <v>11</v>
      </c>
      <c r="H7" s="4" t="s">
        <v>8</v>
      </c>
      <c r="I7" s="53" t="s">
        <v>12</v>
      </c>
      <c r="J7" s="5">
        <f>J8+J22+J28+J40+J43+J49+J56+J61+J74</f>
        <v>156776.20000000001</v>
      </c>
      <c r="K7" s="5">
        <f>K8+K22+K28+K40+K43+K49+K56+K61+K74</f>
        <v>23178.800000000003</v>
      </c>
      <c r="L7" s="5">
        <f t="shared" ref="L7:L71" si="0">K7*100/J7</f>
        <v>14.784642056638701</v>
      </c>
    </row>
    <row r="8" spans="1:12" ht="15.75" x14ac:dyDescent="0.2">
      <c r="A8" s="54" t="s">
        <v>13</v>
      </c>
      <c r="B8" s="55" t="s">
        <v>9</v>
      </c>
      <c r="C8" s="55" t="s">
        <v>14</v>
      </c>
      <c r="D8" s="55" t="s">
        <v>10</v>
      </c>
      <c r="E8" s="55" t="s">
        <v>8</v>
      </c>
      <c r="F8" s="55" t="s">
        <v>10</v>
      </c>
      <c r="G8" s="55" t="s">
        <v>11</v>
      </c>
      <c r="H8" s="56" t="s">
        <v>8</v>
      </c>
      <c r="I8" s="57" t="s">
        <v>15</v>
      </c>
      <c r="J8" s="6">
        <f>J9+J12</f>
        <v>87062.3</v>
      </c>
      <c r="K8" s="6">
        <f>K9+K12</f>
        <v>11620.699999999999</v>
      </c>
      <c r="L8" s="6">
        <f t="shared" si="0"/>
        <v>13.347568350480058</v>
      </c>
    </row>
    <row r="9" spans="1:12" ht="15.75" x14ac:dyDescent="0.2">
      <c r="A9" s="54" t="s">
        <v>13</v>
      </c>
      <c r="B9" s="55" t="s">
        <v>9</v>
      </c>
      <c r="C9" s="55" t="s">
        <v>14</v>
      </c>
      <c r="D9" s="55" t="s">
        <v>14</v>
      </c>
      <c r="E9" s="55" t="s">
        <v>8</v>
      </c>
      <c r="F9" s="55" t="s">
        <v>10</v>
      </c>
      <c r="G9" s="55" t="s">
        <v>11</v>
      </c>
      <c r="H9" s="56" t="s">
        <v>16</v>
      </c>
      <c r="I9" s="58" t="s">
        <v>17</v>
      </c>
      <c r="J9" s="7">
        <f>J10</f>
        <v>1718</v>
      </c>
      <c r="K9" s="7">
        <f>K10</f>
        <v>-747.9</v>
      </c>
      <c r="L9" s="7">
        <f t="shared" si="0"/>
        <v>-43.533178114086148</v>
      </c>
    </row>
    <row r="10" spans="1:12" ht="31.5" x14ac:dyDescent="0.2">
      <c r="A10" s="54" t="s">
        <v>13</v>
      </c>
      <c r="B10" s="55" t="s">
        <v>9</v>
      </c>
      <c r="C10" s="55" t="s">
        <v>14</v>
      </c>
      <c r="D10" s="55" t="s">
        <v>14</v>
      </c>
      <c r="E10" s="55" t="s">
        <v>18</v>
      </c>
      <c r="F10" s="55" t="s">
        <v>10</v>
      </c>
      <c r="G10" s="55" t="s">
        <v>11</v>
      </c>
      <c r="H10" s="56" t="s">
        <v>16</v>
      </c>
      <c r="I10" s="58" t="s">
        <v>19</v>
      </c>
      <c r="J10" s="7">
        <f>J11</f>
        <v>1718</v>
      </c>
      <c r="K10" s="7">
        <f>K11</f>
        <v>-747.9</v>
      </c>
      <c r="L10" s="7">
        <f t="shared" si="0"/>
        <v>-43.533178114086148</v>
      </c>
    </row>
    <row r="11" spans="1:12" ht="54.75" customHeight="1" x14ac:dyDescent="0.2">
      <c r="A11" s="54" t="s">
        <v>13</v>
      </c>
      <c r="B11" s="55" t="s">
        <v>9</v>
      </c>
      <c r="C11" s="55" t="s">
        <v>14</v>
      </c>
      <c r="D11" s="55" t="s">
        <v>14</v>
      </c>
      <c r="E11" s="55" t="s">
        <v>20</v>
      </c>
      <c r="F11" s="55" t="s">
        <v>21</v>
      </c>
      <c r="G11" s="55" t="s">
        <v>11</v>
      </c>
      <c r="H11" s="56" t="s">
        <v>16</v>
      </c>
      <c r="I11" s="58" t="s">
        <v>22</v>
      </c>
      <c r="J11" s="7">
        <v>1718</v>
      </c>
      <c r="K11" s="7">
        <v>-747.9</v>
      </c>
      <c r="L11" s="7">
        <f t="shared" si="0"/>
        <v>-43.533178114086148</v>
      </c>
    </row>
    <row r="12" spans="1:12" ht="15.75" x14ac:dyDescent="0.2">
      <c r="A12" s="54" t="s">
        <v>13</v>
      </c>
      <c r="B12" s="55" t="s">
        <v>9</v>
      </c>
      <c r="C12" s="55" t="s">
        <v>14</v>
      </c>
      <c r="D12" s="55" t="s">
        <v>21</v>
      </c>
      <c r="E12" s="55" t="s">
        <v>8</v>
      </c>
      <c r="F12" s="55" t="s">
        <v>14</v>
      </c>
      <c r="G12" s="55" t="s">
        <v>11</v>
      </c>
      <c r="H12" s="56" t="s">
        <v>16</v>
      </c>
      <c r="I12" s="58" t="s">
        <v>23</v>
      </c>
      <c r="J12" s="7">
        <f>J13+J14+J15+J19+J16+J17+J18</f>
        <v>85344.3</v>
      </c>
      <c r="K12" s="7">
        <f>K13+K14+K15+K19+K16+K17+K18+K20+K21</f>
        <v>12368.599999999999</v>
      </c>
      <c r="L12" s="7">
        <f t="shared" si="0"/>
        <v>14.492590600661083</v>
      </c>
    </row>
    <row r="13" spans="1:12" ht="204.75" x14ac:dyDescent="0.2">
      <c r="A13" s="54" t="s">
        <v>13</v>
      </c>
      <c r="B13" s="55" t="s">
        <v>9</v>
      </c>
      <c r="C13" s="55" t="s">
        <v>14</v>
      </c>
      <c r="D13" s="55" t="s">
        <v>21</v>
      </c>
      <c r="E13" s="55" t="s">
        <v>18</v>
      </c>
      <c r="F13" s="55" t="s">
        <v>14</v>
      </c>
      <c r="G13" s="55" t="s">
        <v>11</v>
      </c>
      <c r="H13" s="56" t="s">
        <v>16</v>
      </c>
      <c r="I13" s="58" t="s">
        <v>265</v>
      </c>
      <c r="J13" s="7">
        <v>82804.3</v>
      </c>
      <c r="K13" s="7">
        <v>8872.1</v>
      </c>
      <c r="L13" s="7">
        <f t="shared" si="0"/>
        <v>10.71454018692266</v>
      </c>
    </row>
    <row r="14" spans="1:12" ht="141.75" x14ac:dyDescent="0.2">
      <c r="A14" s="54" t="s">
        <v>13</v>
      </c>
      <c r="B14" s="55" t="s">
        <v>9</v>
      </c>
      <c r="C14" s="55" t="s">
        <v>14</v>
      </c>
      <c r="D14" s="55" t="s">
        <v>21</v>
      </c>
      <c r="E14" s="55" t="s">
        <v>24</v>
      </c>
      <c r="F14" s="55" t="s">
        <v>14</v>
      </c>
      <c r="G14" s="55" t="s">
        <v>11</v>
      </c>
      <c r="H14" s="56" t="s">
        <v>16</v>
      </c>
      <c r="I14" s="58" t="s">
        <v>266</v>
      </c>
      <c r="J14" s="7">
        <v>300</v>
      </c>
      <c r="K14" s="59">
        <v>35.4</v>
      </c>
      <c r="L14" s="7">
        <f t="shared" si="0"/>
        <v>11.8</v>
      </c>
    </row>
    <row r="15" spans="1:12" ht="126.75" customHeight="1" x14ac:dyDescent="0.2">
      <c r="A15" s="54" t="s">
        <v>13</v>
      </c>
      <c r="B15" s="55" t="s">
        <v>9</v>
      </c>
      <c r="C15" s="55" t="s">
        <v>14</v>
      </c>
      <c r="D15" s="55" t="s">
        <v>21</v>
      </c>
      <c r="E15" s="55" t="s">
        <v>25</v>
      </c>
      <c r="F15" s="55" t="s">
        <v>14</v>
      </c>
      <c r="G15" s="55" t="s">
        <v>11</v>
      </c>
      <c r="H15" s="56" t="s">
        <v>16</v>
      </c>
      <c r="I15" s="58" t="s">
        <v>267</v>
      </c>
      <c r="J15" s="7">
        <v>710</v>
      </c>
      <c r="K15" s="59">
        <v>86.3</v>
      </c>
      <c r="L15" s="7">
        <f t="shared" si="0"/>
        <v>12.154929577464788</v>
      </c>
    </row>
    <row r="16" spans="1:12" ht="78.75" x14ac:dyDescent="0.2">
      <c r="A16" s="54" t="s">
        <v>13</v>
      </c>
      <c r="B16" s="55" t="s">
        <v>9</v>
      </c>
      <c r="C16" s="55" t="s">
        <v>14</v>
      </c>
      <c r="D16" s="55" t="s">
        <v>21</v>
      </c>
      <c r="E16" s="55" t="s">
        <v>26</v>
      </c>
      <c r="F16" s="55" t="s">
        <v>14</v>
      </c>
      <c r="G16" s="55" t="s">
        <v>11</v>
      </c>
      <c r="H16" s="56" t="s">
        <v>16</v>
      </c>
      <c r="I16" s="58" t="s">
        <v>27</v>
      </c>
      <c r="J16" s="7">
        <v>540</v>
      </c>
      <c r="K16" s="59">
        <v>239.5</v>
      </c>
      <c r="L16" s="7">
        <f>K16*100/J16</f>
        <v>44.351851851851855</v>
      </c>
    </row>
    <row r="17" spans="1:12" ht="409.5" x14ac:dyDescent="0.2">
      <c r="A17" s="54" t="s">
        <v>13</v>
      </c>
      <c r="B17" s="55" t="s">
        <v>9</v>
      </c>
      <c r="C17" s="55" t="s">
        <v>14</v>
      </c>
      <c r="D17" s="55" t="s">
        <v>21</v>
      </c>
      <c r="E17" s="55" t="s">
        <v>28</v>
      </c>
      <c r="F17" s="55" t="s">
        <v>14</v>
      </c>
      <c r="G17" s="55" t="s">
        <v>11</v>
      </c>
      <c r="H17" s="56" t="s">
        <v>16</v>
      </c>
      <c r="I17" s="58" t="s">
        <v>268</v>
      </c>
      <c r="J17" s="7">
        <v>140</v>
      </c>
      <c r="K17" s="59">
        <v>0</v>
      </c>
      <c r="L17" s="7">
        <f t="shared" si="0"/>
        <v>0</v>
      </c>
    </row>
    <row r="18" spans="1:12" ht="94.5" x14ac:dyDescent="0.2">
      <c r="A18" s="54" t="s">
        <v>13</v>
      </c>
      <c r="B18" s="55" t="s">
        <v>9</v>
      </c>
      <c r="C18" s="55" t="s">
        <v>14</v>
      </c>
      <c r="D18" s="55" t="s">
        <v>21</v>
      </c>
      <c r="E18" s="55" t="s">
        <v>29</v>
      </c>
      <c r="F18" s="55" t="s">
        <v>14</v>
      </c>
      <c r="G18" s="55" t="s">
        <v>11</v>
      </c>
      <c r="H18" s="56" t="s">
        <v>16</v>
      </c>
      <c r="I18" s="58" t="s">
        <v>269</v>
      </c>
      <c r="J18" s="7">
        <v>520</v>
      </c>
      <c r="K18" s="59">
        <v>16.399999999999999</v>
      </c>
      <c r="L18" s="7">
        <f t="shared" si="0"/>
        <v>3.1538461538461533</v>
      </c>
    </row>
    <row r="19" spans="1:12" ht="94.5" x14ac:dyDescent="0.2">
      <c r="A19" s="54" t="s">
        <v>13</v>
      </c>
      <c r="B19" s="55" t="s">
        <v>9</v>
      </c>
      <c r="C19" s="55" t="s">
        <v>14</v>
      </c>
      <c r="D19" s="55" t="s">
        <v>21</v>
      </c>
      <c r="E19" s="55" t="s">
        <v>112</v>
      </c>
      <c r="F19" s="55" t="s">
        <v>14</v>
      </c>
      <c r="G19" s="55" t="s">
        <v>11</v>
      </c>
      <c r="H19" s="56" t="s">
        <v>16</v>
      </c>
      <c r="I19" s="58" t="s">
        <v>270</v>
      </c>
      <c r="J19" s="7">
        <v>330</v>
      </c>
      <c r="K19" s="59">
        <v>-600</v>
      </c>
      <c r="L19" s="7">
        <f t="shared" si="0"/>
        <v>-181.81818181818181</v>
      </c>
    </row>
    <row r="20" spans="1:12" ht="47.25" x14ac:dyDescent="0.2">
      <c r="A20" s="54" t="s">
        <v>13</v>
      </c>
      <c r="B20" s="55" t="s">
        <v>9</v>
      </c>
      <c r="C20" s="55" t="s">
        <v>14</v>
      </c>
      <c r="D20" s="55" t="s">
        <v>21</v>
      </c>
      <c r="E20" s="55" t="s">
        <v>258</v>
      </c>
      <c r="F20" s="55" t="s">
        <v>14</v>
      </c>
      <c r="G20" s="55" t="s">
        <v>11</v>
      </c>
      <c r="H20" s="56" t="s">
        <v>16</v>
      </c>
      <c r="I20" s="58" t="s">
        <v>271</v>
      </c>
      <c r="J20" s="7">
        <v>0</v>
      </c>
      <c r="K20" s="59">
        <v>3715.5</v>
      </c>
      <c r="L20" s="7">
        <v>0</v>
      </c>
    </row>
    <row r="21" spans="1:12" ht="63" x14ac:dyDescent="0.2">
      <c r="A21" s="54" t="s">
        <v>13</v>
      </c>
      <c r="B21" s="55" t="s">
        <v>9</v>
      </c>
      <c r="C21" s="55" t="s">
        <v>14</v>
      </c>
      <c r="D21" s="55" t="s">
        <v>21</v>
      </c>
      <c r="E21" s="55" t="s">
        <v>33</v>
      </c>
      <c r="F21" s="55" t="s">
        <v>14</v>
      </c>
      <c r="G21" s="55" t="s">
        <v>11</v>
      </c>
      <c r="H21" s="56" t="s">
        <v>16</v>
      </c>
      <c r="I21" s="58" t="s">
        <v>272</v>
      </c>
      <c r="J21" s="7">
        <v>0</v>
      </c>
      <c r="K21" s="59">
        <v>3.4</v>
      </c>
      <c r="L21" s="7">
        <v>0</v>
      </c>
    </row>
    <row r="22" spans="1:12" ht="31.5" x14ac:dyDescent="0.2">
      <c r="A22" s="54" t="s">
        <v>13</v>
      </c>
      <c r="B22" s="55" t="s">
        <v>9</v>
      </c>
      <c r="C22" s="55" t="s">
        <v>30</v>
      </c>
      <c r="D22" s="55" t="s">
        <v>10</v>
      </c>
      <c r="E22" s="55" t="s">
        <v>8</v>
      </c>
      <c r="F22" s="55" t="s">
        <v>10</v>
      </c>
      <c r="G22" s="55" t="s">
        <v>11</v>
      </c>
      <c r="H22" s="56" t="s">
        <v>8</v>
      </c>
      <c r="I22" s="60" t="s">
        <v>31</v>
      </c>
      <c r="J22" s="6">
        <f>J23</f>
        <v>4361.2999999999993</v>
      </c>
      <c r="K22" s="6">
        <f>K23</f>
        <v>1108.9000000000001</v>
      </c>
      <c r="L22" s="7">
        <f t="shared" si="0"/>
        <v>25.425905120033025</v>
      </c>
    </row>
    <row r="23" spans="1:12" ht="31.5" x14ac:dyDescent="0.2">
      <c r="A23" s="54" t="s">
        <v>13</v>
      </c>
      <c r="B23" s="55" t="s">
        <v>9</v>
      </c>
      <c r="C23" s="55" t="s">
        <v>30</v>
      </c>
      <c r="D23" s="55" t="s">
        <v>21</v>
      </c>
      <c r="E23" s="55" t="s">
        <v>8</v>
      </c>
      <c r="F23" s="55" t="s">
        <v>14</v>
      </c>
      <c r="G23" s="55" t="s">
        <v>11</v>
      </c>
      <c r="H23" s="56" t="s">
        <v>16</v>
      </c>
      <c r="I23" s="58" t="s">
        <v>32</v>
      </c>
      <c r="J23" s="7">
        <f>J24+J25+J26+J27</f>
        <v>4361.2999999999993</v>
      </c>
      <c r="K23" s="59">
        <f>K24+K25+K26+K27</f>
        <v>1108.9000000000001</v>
      </c>
      <c r="L23" s="7">
        <f t="shared" si="0"/>
        <v>25.425905120033025</v>
      </c>
    </row>
    <row r="24" spans="1:12" ht="63" x14ac:dyDescent="0.2">
      <c r="A24" s="54" t="s">
        <v>13</v>
      </c>
      <c r="B24" s="55" t="s">
        <v>9</v>
      </c>
      <c r="C24" s="55" t="s">
        <v>30</v>
      </c>
      <c r="D24" s="55" t="s">
        <v>21</v>
      </c>
      <c r="E24" s="55" t="s">
        <v>33</v>
      </c>
      <c r="F24" s="55" t="s">
        <v>14</v>
      </c>
      <c r="G24" s="55" t="s">
        <v>11</v>
      </c>
      <c r="H24" s="56" t="s">
        <v>16</v>
      </c>
      <c r="I24" s="58" t="s">
        <v>34</v>
      </c>
      <c r="J24" s="7">
        <v>2323.6</v>
      </c>
      <c r="K24" s="59">
        <v>544.70000000000005</v>
      </c>
      <c r="L24" s="7">
        <f t="shared" si="0"/>
        <v>23.442072645894307</v>
      </c>
    </row>
    <row r="25" spans="1:12" ht="78.75" x14ac:dyDescent="0.2">
      <c r="A25" s="54" t="s">
        <v>13</v>
      </c>
      <c r="B25" s="55" t="s">
        <v>9</v>
      </c>
      <c r="C25" s="55" t="s">
        <v>30</v>
      </c>
      <c r="D25" s="55" t="s">
        <v>21</v>
      </c>
      <c r="E25" s="55" t="s">
        <v>35</v>
      </c>
      <c r="F25" s="55" t="s">
        <v>14</v>
      </c>
      <c r="G25" s="55" t="s">
        <v>11</v>
      </c>
      <c r="H25" s="56" t="s">
        <v>16</v>
      </c>
      <c r="I25" s="58" t="s">
        <v>36</v>
      </c>
      <c r="J25" s="7">
        <v>11.9</v>
      </c>
      <c r="K25" s="59">
        <v>3.1</v>
      </c>
      <c r="L25" s="7">
        <f t="shared" si="0"/>
        <v>26.050420168067227</v>
      </c>
    </row>
    <row r="26" spans="1:12" ht="63" x14ac:dyDescent="0.2">
      <c r="A26" s="54" t="s">
        <v>13</v>
      </c>
      <c r="B26" s="55" t="s">
        <v>9</v>
      </c>
      <c r="C26" s="55" t="s">
        <v>30</v>
      </c>
      <c r="D26" s="55" t="s">
        <v>21</v>
      </c>
      <c r="E26" s="55" t="s">
        <v>37</v>
      </c>
      <c r="F26" s="55" t="s">
        <v>14</v>
      </c>
      <c r="G26" s="55" t="s">
        <v>11</v>
      </c>
      <c r="H26" s="56" t="s">
        <v>16</v>
      </c>
      <c r="I26" s="58" t="s">
        <v>38</v>
      </c>
      <c r="J26" s="7">
        <v>2387.4</v>
      </c>
      <c r="K26" s="59">
        <v>607.9</v>
      </c>
      <c r="L26" s="7">
        <f t="shared" si="0"/>
        <v>25.462846611376392</v>
      </c>
    </row>
    <row r="27" spans="1:12" ht="63" x14ac:dyDescent="0.2">
      <c r="A27" s="54" t="s">
        <v>13</v>
      </c>
      <c r="B27" s="55" t="s">
        <v>9</v>
      </c>
      <c r="C27" s="55" t="s">
        <v>30</v>
      </c>
      <c r="D27" s="55" t="s">
        <v>21</v>
      </c>
      <c r="E27" s="55" t="s">
        <v>39</v>
      </c>
      <c r="F27" s="55" t="s">
        <v>14</v>
      </c>
      <c r="G27" s="55" t="s">
        <v>11</v>
      </c>
      <c r="H27" s="56" t="s">
        <v>16</v>
      </c>
      <c r="I27" s="58" t="s">
        <v>40</v>
      </c>
      <c r="J27" s="7">
        <v>-361.6</v>
      </c>
      <c r="K27" s="59">
        <v>-46.8</v>
      </c>
      <c r="L27" s="7">
        <f t="shared" si="0"/>
        <v>12.942477876106194</v>
      </c>
    </row>
    <row r="28" spans="1:12" ht="15.75" x14ac:dyDescent="0.2">
      <c r="A28" s="54" t="s">
        <v>13</v>
      </c>
      <c r="B28" s="55" t="s">
        <v>9</v>
      </c>
      <c r="C28" s="55" t="s">
        <v>41</v>
      </c>
      <c r="D28" s="55" t="s">
        <v>10</v>
      </c>
      <c r="E28" s="55" t="s">
        <v>8</v>
      </c>
      <c r="F28" s="55" t="s">
        <v>10</v>
      </c>
      <c r="G28" s="55" t="s">
        <v>11</v>
      </c>
      <c r="H28" s="56" t="s">
        <v>8</v>
      </c>
      <c r="I28" s="60" t="s">
        <v>42</v>
      </c>
      <c r="J28" s="6">
        <f>J34+J36+J38+J29</f>
        <v>46764.5</v>
      </c>
      <c r="K28" s="6">
        <f>K34+K36+K38+K29</f>
        <v>4112.2</v>
      </c>
      <c r="L28" s="7">
        <f t="shared" si="0"/>
        <v>8.7934223609789477</v>
      </c>
    </row>
    <row r="29" spans="1:12" ht="31.5" x14ac:dyDescent="0.2">
      <c r="A29" s="61" t="s">
        <v>13</v>
      </c>
      <c r="B29" s="61" t="s">
        <v>9</v>
      </c>
      <c r="C29" s="61" t="s">
        <v>41</v>
      </c>
      <c r="D29" s="61" t="s">
        <v>14</v>
      </c>
      <c r="E29" s="61" t="s">
        <v>8</v>
      </c>
      <c r="F29" s="61" t="s">
        <v>10</v>
      </c>
      <c r="G29" s="61" t="s">
        <v>11</v>
      </c>
      <c r="H29" s="61" t="s">
        <v>16</v>
      </c>
      <c r="I29" s="62" t="s">
        <v>43</v>
      </c>
      <c r="J29" s="7">
        <f>J30+J32</f>
        <v>40400</v>
      </c>
      <c r="K29" s="59">
        <f>K30+K32</f>
        <v>1437.7</v>
      </c>
      <c r="L29" s="7">
        <f t="shared" si="0"/>
        <v>3.5586633663366336</v>
      </c>
    </row>
    <row r="30" spans="1:12" ht="31.5" x14ac:dyDescent="0.2">
      <c r="A30" s="61" t="s">
        <v>13</v>
      </c>
      <c r="B30" s="61" t="s">
        <v>9</v>
      </c>
      <c r="C30" s="61" t="s">
        <v>41</v>
      </c>
      <c r="D30" s="61" t="s">
        <v>14</v>
      </c>
      <c r="E30" s="61" t="s">
        <v>18</v>
      </c>
      <c r="F30" s="61" t="s">
        <v>14</v>
      </c>
      <c r="G30" s="61" t="s">
        <v>11</v>
      </c>
      <c r="H30" s="61" t="s">
        <v>16</v>
      </c>
      <c r="I30" s="62" t="s">
        <v>44</v>
      </c>
      <c r="J30" s="7">
        <f>J31</f>
        <v>34300</v>
      </c>
      <c r="K30" s="59">
        <f>K31</f>
        <v>210.5</v>
      </c>
      <c r="L30" s="7">
        <f t="shared" si="0"/>
        <v>0.61370262390670549</v>
      </c>
    </row>
    <row r="31" spans="1:12" ht="31.5" x14ac:dyDescent="0.2">
      <c r="A31" s="61" t="s">
        <v>13</v>
      </c>
      <c r="B31" s="61" t="s">
        <v>9</v>
      </c>
      <c r="C31" s="61" t="s">
        <v>41</v>
      </c>
      <c r="D31" s="61" t="s">
        <v>14</v>
      </c>
      <c r="E31" s="61" t="s">
        <v>45</v>
      </c>
      <c r="F31" s="61" t="s">
        <v>14</v>
      </c>
      <c r="G31" s="61" t="s">
        <v>11</v>
      </c>
      <c r="H31" s="61" t="s">
        <v>16</v>
      </c>
      <c r="I31" s="62" t="s">
        <v>44</v>
      </c>
      <c r="J31" s="7">
        <v>34300</v>
      </c>
      <c r="K31" s="59">
        <v>210.5</v>
      </c>
      <c r="L31" s="7">
        <f t="shared" si="0"/>
        <v>0.61370262390670549</v>
      </c>
    </row>
    <row r="32" spans="1:12" ht="31.5" x14ac:dyDescent="0.2">
      <c r="A32" s="61" t="s">
        <v>13</v>
      </c>
      <c r="B32" s="61" t="s">
        <v>9</v>
      </c>
      <c r="C32" s="61" t="s">
        <v>41</v>
      </c>
      <c r="D32" s="61" t="s">
        <v>14</v>
      </c>
      <c r="E32" s="61" t="s">
        <v>24</v>
      </c>
      <c r="F32" s="61" t="s">
        <v>14</v>
      </c>
      <c r="G32" s="61" t="s">
        <v>11</v>
      </c>
      <c r="H32" s="61" t="s">
        <v>16</v>
      </c>
      <c r="I32" s="62" t="s">
        <v>46</v>
      </c>
      <c r="J32" s="7">
        <f>J33</f>
        <v>6100</v>
      </c>
      <c r="K32" s="59">
        <f>K33</f>
        <v>1227.2</v>
      </c>
      <c r="L32" s="7">
        <f t="shared" si="0"/>
        <v>20.118032786885244</v>
      </c>
    </row>
    <row r="33" spans="1:12" ht="63" x14ac:dyDescent="0.2">
      <c r="A33" s="61" t="s">
        <v>13</v>
      </c>
      <c r="B33" s="61" t="s">
        <v>9</v>
      </c>
      <c r="C33" s="61" t="s">
        <v>41</v>
      </c>
      <c r="D33" s="61" t="s">
        <v>14</v>
      </c>
      <c r="E33" s="61" t="s">
        <v>47</v>
      </c>
      <c r="F33" s="61" t="s">
        <v>14</v>
      </c>
      <c r="G33" s="61" t="s">
        <v>11</v>
      </c>
      <c r="H33" s="61" t="s">
        <v>16</v>
      </c>
      <c r="I33" s="62" t="s">
        <v>48</v>
      </c>
      <c r="J33" s="7">
        <v>6100</v>
      </c>
      <c r="K33" s="59">
        <v>1227.2</v>
      </c>
      <c r="L33" s="7">
        <f t="shared" si="0"/>
        <v>20.118032786885244</v>
      </c>
    </row>
    <row r="34" spans="1:12" ht="15.75" x14ac:dyDescent="0.2">
      <c r="A34" s="54" t="s">
        <v>13</v>
      </c>
      <c r="B34" s="55" t="s">
        <v>9</v>
      </c>
      <c r="C34" s="55" t="s">
        <v>41</v>
      </c>
      <c r="D34" s="55" t="s">
        <v>21</v>
      </c>
      <c r="E34" s="55" t="s">
        <v>8</v>
      </c>
      <c r="F34" s="55" t="s">
        <v>21</v>
      </c>
      <c r="G34" s="55" t="s">
        <v>11</v>
      </c>
      <c r="H34" s="56" t="s">
        <v>16</v>
      </c>
      <c r="I34" s="58" t="s">
        <v>49</v>
      </c>
      <c r="J34" s="7">
        <f>J35</f>
        <v>0</v>
      </c>
      <c r="K34" s="59">
        <f>K35</f>
        <v>0.1</v>
      </c>
      <c r="L34" s="7">
        <v>0</v>
      </c>
    </row>
    <row r="35" spans="1:12" ht="15.75" x14ac:dyDescent="0.2">
      <c r="A35" s="54" t="s">
        <v>13</v>
      </c>
      <c r="B35" s="55" t="s">
        <v>9</v>
      </c>
      <c r="C35" s="55" t="s">
        <v>41</v>
      </c>
      <c r="D35" s="55" t="s">
        <v>21</v>
      </c>
      <c r="E35" s="55" t="s">
        <v>18</v>
      </c>
      <c r="F35" s="55" t="s">
        <v>21</v>
      </c>
      <c r="G35" s="55" t="s">
        <v>11</v>
      </c>
      <c r="H35" s="56" t="s">
        <v>16</v>
      </c>
      <c r="I35" s="58" t="s">
        <v>49</v>
      </c>
      <c r="J35" s="7">
        <v>0</v>
      </c>
      <c r="K35" s="59">
        <v>0.1</v>
      </c>
      <c r="L35" s="7">
        <v>0</v>
      </c>
    </row>
    <row r="36" spans="1:12" ht="15.75" x14ac:dyDescent="0.2">
      <c r="A36" s="54" t="s">
        <v>13</v>
      </c>
      <c r="B36" s="55" t="s">
        <v>9</v>
      </c>
      <c r="C36" s="55" t="s">
        <v>41</v>
      </c>
      <c r="D36" s="55" t="s">
        <v>30</v>
      </c>
      <c r="E36" s="55" t="s">
        <v>8</v>
      </c>
      <c r="F36" s="55" t="s">
        <v>14</v>
      </c>
      <c r="G36" s="55" t="s">
        <v>11</v>
      </c>
      <c r="H36" s="56" t="s">
        <v>16</v>
      </c>
      <c r="I36" s="58" t="s">
        <v>50</v>
      </c>
      <c r="J36" s="7">
        <f>J37</f>
        <v>164.5</v>
      </c>
      <c r="K36" s="59">
        <f>K37</f>
        <v>452.4</v>
      </c>
      <c r="L36" s="7">
        <f t="shared" si="0"/>
        <v>275.01519756838906</v>
      </c>
    </row>
    <row r="37" spans="1:12" ht="15.75" x14ac:dyDescent="0.2">
      <c r="A37" s="54" t="s">
        <v>13</v>
      </c>
      <c r="B37" s="55" t="s">
        <v>9</v>
      </c>
      <c r="C37" s="55" t="s">
        <v>41</v>
      </c>
      <c r="D37" s="55" t="s">
        <v>30</v>
      </c>
      <c r="E37" s="55" t="s">
        <v>18</v>
      </c>
      <c r="F37" s="55" t="s">
        <v>14</v>
      </c>
      <c r="G37" s="55" t="s">
        <v>11</v>
      </c>
      <c r="H37" s="56" t="s">
        <v>16</v>
      </c>
      <c r="I37" s="58" t="s">
        <v>50</v>
      </c>
      <c r="J37" s="7">
        <v>164.5</v>
      </c>
      <c r="K37" s="59">
        <v>452.4</v>
      </c>
      <c r="L37" s="7">
        <f t="shared" si="0"/>
        <v>275.01519756838906</v>
      </c>
    </row>
    <row r="38" spans="1:12" ht="31.5" x14ac:dyDescent="0.2">
      <c r="A38" s="54" t="s">
        <v>13</v>
      </c>
      <c r="B38" s="55" t="s">
        <v>9</v>
      </c>
      <c r="C38" s="55" t="s">
        <v>41</v>
      </c>
      <c r="D38" s="55" t="s">
        <v>51</v>
      </c>
      <c r="E38" s="55" t="s">
        <v>8</v>
      </c>
      <c r="F38" s="55" t="s">
        <v>21</v>
      </c>
      <c r="G38" s="55" t="s">
        <v>11</v>
      </c>
      <c r="H38" s="56" t="s">
        <v>16</v>
      </c>
      <c r="I38" s="58" t="s">
        <v>52</v>
      </c>
      <c r="J38" s="7">
        <f>J39</f>
        <v>6200</v>
      </c>
      <c r="K38" s="59">
        <f>K39</f>
        <v>2222</v>
      </c>
      <c r="L38" s="7">
        <f t="shared" si="0"/>
        <v>35.838709677419352</v>
      </c>
    </row>
    <row r="39" spans="1:12" ht="31.5" x14ac:dyDescent="0.2">
      <c r="A39" s="54" t="s">
        <v>13</v>
      </c>
      <c r="B39" s="55" t="s">
        <v>9</v>
      </c>
      <c r="C39" s="55" t="s">
        <v>41</v>
      </c>
      <c r="D39" s="55" t="s">
        <v>51</v>
      </c>
      <c r="E39" s="55" t="s">
        <v>24</v>
      </c>
      <c r="F39" s="55" t="s">
        <v>21</v>
      </c>
      <c r="G39" s="55" t="s">
        <v>11</v>
      </c>
      <c r="H39" s="56" t="s">
        <v>16</v>
      </c>
      <c r="I39" s="58" t="s">
        <v>52</v>
      </c>
      <c r="J39" s="7">
        <v>6200</v>
      </c>
      <c r="K39" s="59">
        <v>2222</v>
      </c>
      <c r="L39" s="7">
        <f t="shared" si="0"/>
        <v>35.838709677419352</v>
      </c>
    </row>
    <row r="40" spans="1:12" ht="15.75" x14ac:dyDescent="0.2">
      <c r="A40" s="54" t="s">
        <v>8</v>
      </c>
      <c r="B40" s="55" t="s">
        <v>9</v>
      </c>
      <c r="C40" s="55" t="s">
        <v>53</v>
      </c>
      <c r="D40" s="55" t="s">
        <v>10</v>
      </c>
      <c r="E40" s="55" t="s">
        <v>8</v>
      </c>
      <c r="F40" s="55" t="s">
        <v>10</v>
      </c>
      <c r="G40" s="55" t="s">
        <v>11</v>
      </c>
      <c r="H40" s="56" t="s">
        <v>8</v>
      </c>
      <c r="I40" s="60" t="s">
        <v>54</v>
      </c>
      <c r="J40" s="6">
        <f>J41</f>
        <v>3000</v>
      </c>
      <c r="K40" s="6">
        <f>K41</f>
        <v>2751</v>
      </c>
      <c r="L40" s="7">
        <f t="shared" si="0"/>
        <v>91.7</v>
      </c>
    </row>
    <row r="41" spans="1:12" ht="31.5" x14ac:dyDescent="0.2">
      <c r="A41" s="54" t="s">
        <v>13</v>
      </c>
      <c r="B41" s="55" t="s">
        <v>9</v>
      </c>
      <c r="C41" s="55" t="s">
        <v>53</v>
      </c>
      <c r="D41" s="55" t="s">
        <v>30</v>
      </c>
      <c r="E41" s="55" t="s">
        <v>8</v>
      </c>
      <c r="F41" s="55" t="s">
        <v>14</v>
      </c>
      <c r="G41" s="55" t="s">
        <v>11</v>
      </c>
      <c r="H41" s="56" t="s">
        <v>16</v>
      </c>
      <c r="I41" s="58" t="s">
        <v>55</v>
      </c>
      <c r="J41" s="7">
        <f>J42</f>
        <v>3000</v>
      </c>
      <c r="K41" s="59">
        <f>K42</f>
        <v>2751</v>
      </c>
      <c r="L41" s="7">
        <f t="shared" si="0"/>
        <v>91.7</v>
      </c>
    </row>
    <row r="42" spans="1:12" ht="47.25" x14ac:dyDescent="0.2">
      <c r="A42" s="54" t="s">
        <v>13</v>
      </c>
      <c r="B42" s="55" t="s">
        <v>9</v>
      </c>
      <c r="C42" s="55" t="s">
        <v>53</v>
      </c>
      <c r="D42" s="55" t="s">
        <v>30</v>
      </c>
      <c r="E42" s="55" t="s">
        <v>18</v>
      </c>
      <c r="F42" s="55" t="s">
        <v>14</v>
      </c>
      <c r="G42" s="55" t="s">
        <v>11</v>
      </c>
      <c r="H42" s="56" t="s">
        <v>16</v>
      </c>
      <c r="I42" s="58" t="s">
        <v>56</v>
      </c>
      <c r="J42" s="7">
        <v>3000</v>
      </c>
      <c r="K42" s="59">
        <v>2751</v>
      </c>
      <c r="L42" s="7">
        <f t="shared" si="0"/>
        <v>91.7</v>
      </c>
    </row>
    <row r="43" spans="1:12" ht="31.5" x14ac:dyDescent="0.2">
      <c r="A43" s="54" t="s">
        <v>61</v>
      </c>
      <c r="B43" s="55" t="s">
        <v>9</v>
      </c>
      <c r="C43" s="55" t="s">
        <v>62</v>
      </c>
      <c r="D43" s="55" t="s">
        <v>10</v>
      </c>
      <c r="E43" s="55" t="s">
        <v>8</v>
      </c>
      <c r="F43" s="55" t="s">
        <v>10</v>
      </c>
      <c r="G43" s="55" t="s">
        <v>11</v>
      </c>
      <c r="H43" s="56" t="s">
        <v>8</v>
      </c>
      <c r="I43" s="60" t="s">
        <v>63</v>
      </c>
      <c r="J43" s="6">
        <f>J44</f>
        <v>4900</v>
      </c>
      <c r="K43" s="6">
        <f>K44</f>
        <v>1176.4000000000001</v>
      </c>
      <c r="L43" s="7">
        <f t="shared" si="0"/>
        <v>24.008163265306127</v>
      </c>
    </row>
    <row r="44" spans="1:12" ht="78.75" x14ac:dyDescent="0.2">
      <c r="A44" s="54" t="s">
        <v>61</v>
      </c>
      <c r="B44" s="55" t="s">
        <v>9</v>
      </c>
      <c r="C44" s="55" t="s">
        <v>62</v>
      </c>
      <c r="D44" s="55" t="s">
        <v>41</v>
      </c>
      <c r="E44" s="55" t="s">
        <v>8</v>
      </c>
      <c r="F44" s="55" t="s">
        <v>10</v>
      </c>
      <c r="G44" s="55" t="s">
        <v>11</v>
      </c>
      <c r="H44" s="56" t="s">
        <v>64</v>
      </c>
      <c r="I44" s="63" t="s">
        <v>65</v>
      </c>
      <c r="J44" s="7">
        <f>J45+J47+J46+J48</f>
        <v>4900</v>
      </c>
      <c r="K44" s="59">
        <f>K45+K47+K46+K48</f>
        <v>1176.4000000000001</v>
      </c>
      <c r="L44" s="7">
        <f t="shared" si="0"/>
        <v>24.008163265306127</v>
      </c>
    </row>
    <row r="45" spans="1:12" ht="78.75" x14ac:dyDescent="0.2">
      <c r="A45" s="54" t="s">
        <v>61</v>
      </c>
      <c r="B45" s="55" t="s">
        <v>9</v>
      </c>
      <c r="C45" s="55" t="s">
        <v>62</v>
      </c>
      <c r="D45" s="55" t="s">
        <v>41</v>
      </c>
      <c r="E45" s="55" t="s">
        <v>66</v>
      </c>
      <c r="F45" s="55" t="s">
        <v>41</v>
      </c>
      <c r="G45" s="55" t="s">
        <v>11</v>
      </c>
      <c r="H45" s="56" t="s">
        <v>64</v>
      </c>
      <c r="I45" s="63" t="s">
        <v>67</v>
      </c>
      <c r="J45" s="7">
        <v>1800</v>
      </c>
      <c r="K45" s="59">
        <v>517.6</v>
      </c>
      <c r="L45" s="7">
        <f t="shared" si="0"/>
        <v>28.755555555555556</v>
      </c>
    </row>
    <row r="46" spans="1:12" ht="78.75" x14ac:dyDescent="0.2">
      <c r="A46" s="54" t="s">
        <v>61</v>
      </c>
      <c r="B46" s="55" t="s">
        <v>9</v>
      </c>
      <c r="C46" s="55" t="s">
        <v>62</v>
      </c>
      <c r="D46" s="55" t="s">
        <v>41</v>
      </c>
      <c r="E46" s="55" t="s">
        <v>66</v>
      </c>
      <c r="F46" s="55" t="s">
        <v>68</v>
      </c>
      <c r="G46" s="55" t="s">
        <v>11</v>
      </c>
      <c r="H46" s="56" t="s">
        <v>64</v>
      </c>
      <c r="I46" s="63" t="s">
        <v>69</v>
      </c>
      <c r="J46" s="7">
        <v>1000</v>
      </c>
      <c r="K46" s="59">
        <v>306.2</v>
      </c>
      <c r="L46" s="7">
        <f>K46*100/J46</f>
        <v>30.62</v>
      </c>
    </row>
    <row r="47" spans="1:12" ht="63" x14ac:dyDescent="0.2">
      <c r="A47" s="54" t="s">
        <v>61</v>
      </c>
      <c r="B47" s="55" t="s">
        <v>9</v>
      </c>
      <c r="C47" s="55" t="s">
        <v>62</v>
      </c>
      <c r="D47" s="55" t="s">
        <v>41</v>
      </c>
      <c r="E47" s="55" t="s">
        <v>70</v>
      </c>
      <c r="F47" s="55" t="s">
        <v>41</v>
      </c>
      <c r="G47" s="55" t="s">
        <v>11</v>
      </c>
      <c r="H47" s="56" t="s">
        <v>64</v>
      </c>
      <c r="I47" s="63" t="s">
        <v>71</v>
      </c>
      <c r="J47" s="7">
        <v>500</v>
      </c>
      <c r="K47" s="59">
        <v>29.6</v>
      </c>
      <c r="L47" s="7">
        <f t="shared" si="0"/>
        <v>5.92</v>
      </c>
    </row>
    <row r="48" spans="1:12" ht="63" x14ac:dyDescent="0.2">
      <c r="A48" s="54" t="s">
        <v>61</v>
      </c>
      <c r="B48" s="55" t="s">
        <v>9</v>
      </c>
      <c r="C48" s="55" t="s">
        <v>62</v>
      </c>
      <c r="D48" s="55" t="s">
        <v>41</v>
      </c>
      <c r="E48" s="55" t="s">
        <v>72</v>
      </c>
      <c r="F48" s="55" t="s">
        <v>41</v>
      </c>
      <c r="G48" s="55" t="s">
        <v>11</v>
      </c>
      <c r="H48" s="56" t="s">
        <v>64</v>
      </c>
      <c r="I48" s="63" t="s">
        <v>73</v>
      </c>
      <c r="J48" s="7">
        <v>1600</v>
      </c>
      <c r="K48" s="59">
        <v>323</v>
      </c>
      <c r="L48" s="7">
        <f t="shared" si="0"/>
        <v>20.1875</v>
      </c>
    </row>
    <row r="49" spans="1:12" ht="15.75" x14ac:dyDescent="0.2">
      <c r="A49" s="54" t="s">
        <v>8</v>
      </c>
      <c r="B49" s="55" t="s">
        <v>9</v>
      </c>
      <c r="C49" s="55" t="s">
        <v>74</v>
      </c>
      <c r="D49" s="55" t="s">
        <v>10</v>
      </c>
      <c r="E49" s="55" t="s">
        <v>8</v>
      </c>
      <c r="F49" s="55" t="s">
        <v>10</v>
      </c>
      <c r="G49" s="55" t="s">
        <v>11</v>
      </c>
      <c r="H49" s="56" t="s">
        <v>8</v>
      </c>
      <c r="I49" s="57" t="s">
        <v>75</v>
      </c>
      <c r="J49" s="6">
        <f>J50</f>
        <v>1500</v>
      </c>
      <c r="K49" s="6">
        <f>K50</f>
        <v>557.69999999999993</v>
      </c>
      <c r="L49" s="7">
        <f t="shared" si="0"/>
        <v>37.179999999999993</v>
      </c>
    </row>
    <row r="50" spans="1:12" ht="15.75" x14ac:dyDescent="0.2">
      <c r="A50" s="54" t="s">
        <v>76</v>
      </c>
      <c r="B50" s="55" t="s">
        <v>9</v>
      </c>
      <c r="C50" s="55" t="s">
        <v>74</v>
      </c>
      <c r="D50" s="55" t="s">
        <v>14</v>
      </c>
      <c r="E50" s="55" t="s">
        <v>8</v>
      </c>
      <c r="F50" s="55" t="s">
        <v>14</v>
      </c>
      <c r="G50" s="55" t="s">
        <v>11</v>
      </c>
      <c r="H50" s="56" t="s">
        <v>64</v>
      </c>
      <c r="I50" s="63" t="s">
        <v>77</v>
      </c>
      <c r="J50" s="7">
        <f>J51+J52+J53</f>
        <v>1500</v>
      </c>
      <c r="K50" s="59">
        <f>K51+K52+K53</f>
        <v>557.69999999999993</v>
      </c>
      <c r="L50" s="7">
        <f t="shared" si="0"/>
        <v>37.179999999999993</v>
      </c>
    </row>
    <row r="51" spans="1:12" ht="31.5" x14ac:dyDescent="0.2">
      <c r="A51" s="54" t="s">
        <v>76</v>
      </c>
      <c r="B51" s="55" t="s">
        <v>9</v>
      </c>
      <c r="C51" s="55" t="s">
        <v>74</v>
      </c>
      <c r="D51" s="55" t="s">
        <v>14</v>
      </c>
      <c r="E51" s="55" t="s">
        <v>18</v>
      </c>
      <c r="F51" s="55" t="s">
        <v>14</v>
      </c>
      <c r="G51" s="55" t="s">
        <v>11</v>
      </c>
      <c r="H51" s="56" t="s">
        <v>64</v>
      </c>
      <c r="I51" s="63" t="s">
        <v>78</v>
      </c>
      <c r="J51" s="7">
        <v>450</v>
      </c>
      <c r="K51" s="59">
        <v>93.8</v>
      </c>
      <c r="L51" s="7">
        <f t="shared" si="0"/>
        <v>20.844444444444445</v>
      </c>
    </row>
    <row r="52" spans="1:12" ht="15.75" x14ac:dyDescent="0.2">
      <c r="A52" s="54" t="s">
        <v>76</v>
      </c>
      <c r="B52" s="55" t="s">
        <v>9</v>
      </c>
      <c r="C52" s="55" t="s">
        <v>74</v>
      </c>
      <c r="D52" s="55" t="s">
        <v>14</v>
      </c>
      <c r="E52" s="55" t="s">
        <v>25</v>
      </c>
      <c r="F52" s="55" t="s">
        <v>14</v>
      </c>
      <c r="G52" s="55" t="s">
        <v>11</v>
      </c>
      <c r="H52" s="56" t="s">
        <v>64</v>
      </c>
      <c r="I52" s="63" t="s">
        <v>79</v>
      </c>
      <c r="J52" s="7">
        <v>50</v>
      </c>
      <c r="K52" s="59">
        <v>0</v>
      </c>
      <c r="L52" s="7">
        <f t="shared" si="0"/>
        <v>0</v>
      </c>
    </row>
    <row r="53" spans="1:12" ht="36" customHeight="1" x14ac:dyDescent="0.2">
      <c r="A53" s="54" t="s">
        <v>76</v>
      </c>
      <c r="B53" s="55" t="s">
        <v>9</v>
      </c>
      <c r="C53" s="55" t="s">
        <v>74</v>
      </c>
      <c r="D53" s="55" t="s">
        <v>14</v>
      </c>
      <c r="E53" s="55" t="s">
        <v>26</v>
      </c>
      <c r="F53" s="55" t="s">
        <v>14</v>
      </c>
      <c r="G53" s="55" t="s">
        <v>11</v>
      </c>
      <c r="H53" s="56" t="s">
        <v>64</v>
      </c>
      <c r="I53" s="63" t="s">
        <v>80</v>
      </c>
      <c r="J53" s="7">
        <f>J54+J55</f>
        <v>1000</v>
      </c>
      <c r="K53" s="7">
        <f>K54+K55</f>
        <v>463.9</v>
      </c>
      <c r="L53" s="7">
        <f>L54+L55</f>
        <v>117.21960784313725</v>
      </c>
    </row>
    <row r="54" spans="1:12" ht="15.75" x14ac:dyDescent="0.2">
      <c r="A54" s="54" t="s">
        <v>76</v>
      </c>
      <c r="B54" s="55" t="s">
        <v>9</v>
      </c>
      <c r="C54" s="55" t="s">
        <v>74</v>
      </c>
      <c r="D54" s="55" t="s">
        <v>14</v>
      </c>
      <c r="E54" s="55" t="s">
        <v>81</v>
      </c>
      <c r="F54" s="55" t="s">
        <v>14</v>
      </c>
      <c r="G54" s="55" t="s">
        <v>11</v>
      </c>
      <c r="H54" s="56" t="s">
        <v>64</v>
      </c>
      <c r="I54" s="63" t="s">
        <v>82</v>
      </c>
      <c r="J54" s="7">
        <v>150</v>
      </c>
      <c r="K54" s="59">
        <v>114.1</v>
      </c>
      <c r="L54" s="7">
        <f t="shared" si="0"/>
        <v>76.066666666666663</v>
      </c>
    </row>
    <row r="55" spans="1:12" ht="15.75" x14ac:dyDescent="0.2">
      <c r="A55" s="54" t="s">
        <v>76</v>
      </c>
      <c r="B55" s="55" t="s">
        <v>9</v>
      </c>
      <c r="C55" s="55" t="s">
        <v>74</v>
      </c>
      <c r="D55" s="55" t="s">
        <v>14</v>
      </c>
      <c r="E55" s="55" t="s">
        <v>83</v>
      </c>
      <c r="F55" s="55" t="s">
        <v>14</v>
      </c>
      <c r="G55" s="55" t="s">
        <v>11</v>
      </c>
      <c r="H55" s="56" t="s">
        <v>64</v>
      </c>
      <c r="I55" s="63" t="s">
        <v>84</v>
      </c>
      <c r="J55" s="7">
        <v>850</v>
      </c>
      <c r="K55" s="59">
        <v>349.8</v>
      </c>
      <c r="L55" s="7">
        <f t="shared" si="0"/>
        <v>41.152941176470591</v>
      </c>
    </row>
    <row r="56" spans="1:12" ht="31.5" x14ac:dyDescent="0.2">
      <c r="A56" s="54" t="s">
        <v>8</v>
      </c>
      <c r="B56" s="55" t="s">
        <v>9</v>
      </c>
      <c r="C56" s="55" t="s">
        <v>68</v>
      </c>
      <c r="D56" s="55" t="s">
        <v>10</v>
      </c>
      <c r="E56" s="55" t="s">
        <v>8</v>
      </c>
      <c r="F56" s="55" t="s">
        <v>10</v>
      </c>
      <c r="G56" s="55" t="s">
        <v>11</v>
      </c>
      <c r="H56" s="56" t="s">
        <v>8</v>
      </c>
      <c r="I56" s="57" t="s">
        <v>85</v>
      </c>
      <c r="J56" s="6">
        <f>J57+J59</f>
        <v>6097.1</v>
      </c>
      <c r="K56" s="6">
        <f>K57+K59</f>
        <v>1380.6</v>
      </c>
      <c r="L56" s="7">
        <f t="shared" si="0"/>
        <v>22.643551852520048</v>
      </c>
    </row>
    <row r="57" spans="1:12" ht="15.75" x14ac:dyDescent="0.2">
      <c r="A57" s="54" t="s">
        <v>8</v>
      </c>
      <c r="B57" s="55" t="s">
        <v>9</v>
      </c>
      <c r="C57" s="55" t="s">
        <v>68</v>
      </c>
      <c r="D57" s="55" t="s">
        <v>14</v>
      </c>
      <c r="E57" s="55" t="s">
        <v>8</v>
      </c>
      <c r="F57" s="55" t="s">
        <v>10</v>
      </c>
      <c r="G57" s="55" t="s">
        <v>11</v>
      </c>
      <c r="H57" s="56" t="s">
        <v>29</v>
      </c>
      <c r="I57" s="63" t="s">
        <v>86</v>
      </c>
      <c r="J57" s="7">
        <f>J58</f>
        <v>5397.1</v>
      </c>
      <c r="K57" s="59">
        <f>K58</f>
        <v>1224.3</v>
      </c>
      <c r="L57" s="7">
        <f t="shared" si="0"/>
        <v>22.68440458764892</v>
      </c>
    </row>
    <row r="58" spans="1:12" ht="31.5" x14ac:dyDescent="0.2">
      <c r="A58" s="54" t="s">
        <v>87</v>
      </c>
      <c r="B58" s="8" t="s">
        <v>9</v>
      </c>
      <c r="C58" s="8" t="s">
        <v>68</v>
      </c>
      <c r="D58" s="8" t="s">
        <v>14</v>
      </c>
      <c r="E58" s="8" t="s">
        <v>88</v>
      </c>
      <c r="F58" s="55" t="s">
        <v>41</v>
      </c>
      <c r="G58" s="8" t="s">
        <v>11</v>
      </c>
      <c r="H58" s="9" t="s">
        <v>29</v>
      </c>
      <c r="I58" s="58" t="s">
        <v>89</v>
      </c>
      <c r="J58" s="7">
        <v>5397.1</v>
      </c>
      <c r="K58" s="59">
        <v>1224.3</v>
      </c>
      <c r="L58" s="7">
        <f t="shared" si="0"/>
        <v>22.68440458764892</v>
      </c>
    </row>
    <row r="59" spans="1:12" ht="15.75" x14ac:dyDescent="0.2">
      <c r="A59" s="28" t="s">
        <v>8</v>
      </c>
      <c r="B59" s="8" t="s">
        <v>9</v>
      </c>
      <c r="C59" s="8" t="s">
        <v>68</v>
      </c>
      <c r="D59" s="8" t="s">
        <v>21</v>
      </c>
      <c r="E59" s="8" t="s">
        <v>8</v>
      </c>
      <c r="F59" s="55" t="s">
        <v>10</v>
      </c>
      <c r="G59" s="8" t="s">
        <v>11</v>
      </c>
      <c r="H59" s="9" t="s">
        <v>29</v>
      </c>
      <c r="I59" s="58" t="s">
        <v>90</v>
      </c>
      <c r="J59" s="7">
        <f>J60</f>
        <v>700</v>
      </c>
      <c r="K59" s="59">
        <f>K60</f>
        <v>156.30000000000001</v>
      </c>
      <c r="L59" s="7">
        <f t="shared" si="0"/>
        <v>22.328571428571433</v>
      </c>
    </row>
    <row r="60" spans="1:12" ht="47.25" x14ac:dyDescent="0.2">
      <c r="A60" s="54" t="s">
        <v>8</v>
      </c>
      <c r="B60" s="8" t="s">
        <v>9</v>
      </c>
      <c r="C60" s="8" t="s">
        <v>68</v>
      </c>
      <c r="D60" s="8" t="s">
        <v>21</v>
      </c>
      <c r="E60" s="8" t="s">
        <v>91</v>
      </c>
      <c r="F60" s="55" t="s">
        <v>41</v>
      </c>
      <c r="G60" s="8" t="s">
        <v>11</v>
      </c>
      <c r="H60" s="9" t="s">
        <v>29</v>
      </c>
      <c r="I60" s="58" t="s">
        <v>92</v>
      </c>
      <c r="J60" s="7">
        <v>700</v>
      </c>
      <c r="K60" s="59">
        <v>156.30000000000001</v>
      </c>
      <c r="L60" s="7">
        <f t="shared" si="0"/>
        <v>22.328571428571433</v>
      </c>
    </row>
    <row r="61" spans="1:12" ht="31.5" x14ac:dyDescent="0.2">
      <c r="A61" s="28" t="s">
        <v>8</v>
      </c>
      <c r="B61" s="8" t="s">
        <v>9</v>
      </c>
      <c r="C61" s="8" t="s">
        <v>93</v>
      </c>
      <c r="D61" s="8" t="s">
        <v>10</v>
      </c>
      <c r="E61" s="8" t="s">
        <v>8</v>
      </c>
      <c r="F61" s="8" t="s">
        <v>10</v>
      </c>
      <c r="G61" s="8" t="s">
        <v>11</v>
      </c>
      <c r="H61" s="9" t="s">
        <v>8</v>
      </c>
      <c r="I61" s="60" t="s">
        <v>94</v>
      </c>
      <c r="J61" s="6">
        <f>J62+J65</f>
        <v>1491</v>
      </c>
      <c r="K61" s="6">
        <f>K62+K65</f>
        <v>70.900000000000006</v>
      </c>
      <c r="L61" s="7">
        <f t="shared" si="0"/>
        <v>4.7551978537894035</v>
      </c>
    </row>
    <row r="62" spans="1:12" ht="63" x14ac:dyDescent="0.2">
      <c r="A62" s="28" t="s">
        <v>8</v>
      </c>
      <c r="B62" s="8" t="s">
        <v>9</v>
      </c>
      <c r="C62" s="8" t="s">
        <v>93</v>
      </c>
      <c r="D62" s="8" t="s">
        <v>21</v>
      </c>
      <c r="E62" s="8" t="s">
        <v>8</v>
      </c>
      <c r="F62" s="8" t="s">
        <v>10</v>
      </c>
      <c r="G62" s="8" t="s">
        <v>11</v>
      </c>
      <c r="H62" s="9" t="s">
        <v>8</v>
      </c>
      <c r="I62" s="58" t="s">
        <v>95</v>
      </c>
      <c r="J62" s="7">
        <f>J63</f>
        <v>270</v>
      </c>
      <c r="K62" s="59">
        <f>K63</f>
        <v>0</v>
      </c>
      <c r="L62" s="7">
        <f t="shared" si="0"/>
        <v>0</v>
      </c>
    </row>
    <row r="63" spans="1:12" ht="78.75" x14ac:dyDescent="0.2">
      <c r="A63" s="28" t="s">
        <v>61</v>
      </c>
      <c r="B63" s="8" t="s">
        <v>9</v>
      </c>
      <c r="C63" s="8" t="s">
        <v>93</v>
      </c>
      <c r="D63" s="8" t="s">
        <v>21</v>
      </c>
      <c r="E63" s="8" t="s">
        <v>59</v>
      </c>
      <c r="F63" s="8" t="s">
        <v>41</v>
      </c>
      <c r="G63" s="8" t="s">
        <v>11</v>
      </c>
      <c r="H63" s="9" t="s">
        <v>96</v>
      </c>
      <c r="I63" s="58" t="s">
        <v>97</v>
      </c>
      <c r="J63" s="7">
        <f>J64</f>
        <v>270</v>
      </c>
      <c r="K63" s="7">
        <f>K64</f>
        <v>0</v>
      </c>
      <c r="L63" s="7">
        <f t="shared" si="0"/>
        <v>0</v>
      </c>
    </row>
    <row r="64" spans="1:12" ht="78.75" x14ac:dyDescent="0.2">
      <c r="A64" s="28" t="s">
        <v>61</v>
      </c>
      <c r="B64" s="8" t="s">
        <v>9</v>
      </c>
      <c r="C64" s="8" t="s">
        <v>93</v>
      </c>
      <c r="D64" s="8" t="s">
        <v>21</v>
      </c>
      <c r="E64" s="8" t="s">
        <v>60</v>
      </c>
      <c r="F64" s="8" t="s">
        <v>41</v>
      </c>
      <c r="G64" s="8" t="s">
        <v>11</v>
      </c>
      <c r="H64" s="9" t="s">
        <v>96</v>
      </c>
      <c r="I64" s="58" t="s">
        <v>97</v>
      </c>
      <c r="J64" s="7">
        <v>270</v>
      </c>
      <c r="K64" s="7">
        <v>0</v>
      </c>
      <c r="L64" s="7">
        <f t="shared" si="0"/>
        <v>0</v>
      </c>
    </row>
    <row r="65" spans="1:12" ht="31.5" x14ac:dyDescent="0.2">
      <c r="A65" s="28" t="s">
        <v>61</v>
      </c>
      <c r="B65" s="8" t="s">
        <v>9</v>
      </c>
      <c r="C65" s="8" t="s">
        <v>93</v>
      </c>
      <c r="D65" s="8" t="s">
        <v>98</v>
      </c>
      <c r="E65" s="8" t="s">
        <v>8</v>
      </c>
      <c r="F65" s="8" t="s">
        <v>10</v>
      </c>
      <c r="G65" s="8" t="s">
        <v>11</v>
      </c>
      <c r="H65" s="9" t="s">
        <v>99</v>
      </c>
      <c r="I65" s="58" t="s">
        <v>100</v>
      </c>
      <c r="J65" s="7">
        <f>J66+J70</f>
        <v>1221</v>
      </c>
      <c r="K65" s="7">
        <f>K66+K70</f>
        <v>70.900000000000006</v>
      </c>
      <c r="L65" s="7">
        <f t="shared" si="0"/>
        <v>5.8067158067158076</v>
      </c>
    </row>
    <row r="66" spans="1:12" ht="66.75" customHeight="1" x14ac:dyDescent="0.2">
      <c r="A66" s="28" t="s">
        <v>61</v>
      </c>
      <c r="B66" s="8" t="s">
        <v>9</v>
      </c>
      <c r="C66" s="8" t="s">
        <v>93</v>
      </c>
      <c r="D66" s="8" t="s">
        <v>98</v>
      </c>
      <c r="E66" s="8" t="s">
        <v>66</v>
      </c>
      <c r="F66" s="8" t="s">
        <v>10</v>
      </c>
      <c r="G66" s="8" t="s">
        <v>11</v>
      </c>
      <c r="H66" s="9" t="s">
        <v>99</v>
      </c>
      <c r="I66" s="58" t="s">
        <v>101</v>
      </c>
      <c r="J66" s="7">
        <f>J67+J68+J69</f>
        <v>1201</v>
      </c>
      <c r="K66" s="7">
        <f>K67+K68+K69</f>
        <v>65.2</v>
      </c>
      <c r="L66" s="7">
        <f t="shared" si="0"/>
        <v>5.4288093255620318</v>
      </c>
    </row>
    <row r="67" spans="1:12" ht="64.5" customHeight="1" x14ac:dyDescent="0.2">
      <c r="A67" s="28" t="s">
        <v>61</v>
      </c>
      <c r="B67" s="8" t="s">
        <v>9</v>
      </c>
      <c r="C67" s="8" t="s">
        <v>93</v>
      </c>
      <c r="D67" s="8" t="s">
        <v>98</v>
      </c>
      <c r="E67" s="8" t="s">
        <v>66</v>
      </c>
      <c r="F67" s="8" t="s">
        <v>41</v>
      </c>
      <c r="G67" s="8" t="s">
        <v>11</v>
      </c>
      <c r="H67" s="9" t="s">
        <v>99</v>
      </c>
      <c r="I67" s="58" t="s">
        <v>101</v>
      </c>
      <c r="J67" s="7">
        <v>300</v>
      </c>
      <c r="K67" s="7">
        <v>50.1</v>
      </c>
      <c r="L67" s="7">
        <f t="shared" si="0"/>
        <v>16.7</v>
      </c>
    </row>
    <row r="68" spans="1:12" ht="31.5" x14ac:dyDescent="0.2">
      <c r="A68" s="28" t="s">
        <v>61</v>
      </c>
      <c r="B68" s="8" t="s">
        <v>9</v>
      </c>
      <c r="C68" s="8" t="s">
        <v>93</v>
      </c>
      <c r="D68" s="8" t="s">
        <v>98</v>
      </c>
      <c r="E68" s="8" t="s">
        <v>66</v>
      </c>
      <c r="F68" s="8" t="s">
        <v>68</v>
      </c>
      <c r="G68" s="8" t="s">
        <v>11</v>
      </c>
      <c r="H68" s="9" t="s">
        <v>99</v>
      </c>
      <c r="I68" s="58" t="s">
        <v>102</v>
      </c>
      <c r="J68" s="7">
        <v>900</v>
      </c>
      <c r="K68" s="7">
        <v>5</v>
      </c>
      <c r="L68" s="7">
        <f t="shared" si="0"/>
        <v>0.55555555555555558</v>
      </c>
    </row>
    <row r="69" spans="1:12" ht="31.5" x14ac:dyDescent="0.2">
      <c r="A69" s="28" t="s">
        <v>61</v>
      </c>
      <c r="B69" s="8" t="s">
        <v>9</v>
      </c>
      <c r="C69" s="8" t="s">
        <v>93</v>
      </c>
      <c r="D69" s="8" t="s">
        <v>98</v>
      </c>
      <c r="E69" s="8" t="s">
        <v>70</v>
      </c>
      <c r="F69" s="8" t="s">
        <v>41</v>
      </c>
      <c r="G69" s="8" t="s">
        <v>11</v>
      </c>
      <c r="H69" s="9" t="s">
        <v>99</v>
      </c>
      <c r="I69" s="58" t="s">
        <v>253</v>
      </c>
      <c r="J69" s="7">
        <v>1</v>
      </c>
      <c r="K69" s="7">
        <v>10.1</v>
      </c>
      <c r="L69" s="7">
        <f t="shared" si="0"/>
        <v>1010</v>
      </c>
    </row>
    <row r="70" spans="1:12" ht="63" x14ac:dyDescent="0.2">
      <c r="A70" s="28" t="s">
        <v>61</v>
      </c>
      <c r="B70" s="8" t="s">
        <v>9</v>
      </c>
      <c r="C70" s="8" t="s">
        <v>93</v>
      </c>
      <c r="D70" s="8" t="s">
        <v>98</v>
      </c>
      <c r="E70" s="8" t="s">
        <v>103</v>
      </c>
      <c r="F70" s="8" t="s">
        <v>10</v>
      </c>
      <c r="G70" s="8" t="s">
        <v>11</v>
      </c>
      <c r="H70" s="9" t="s">
        <v>99</v>
      </c>
      <c r="I70" s="58" t="s">
        <v>104</v>
      </c>
      <c r="J70" s="7">
        <f>J71</f>
        <v>20</v>
      </c>
      <c r="K70" s="7">
        <f>K71</f>
        <v>5.7</v>
      </c>
      <c r="L70" s="7">
        <f t="shared" si="0"/>
        <v>28.5</v>
      </c>
    </row>
    <row r="71" spans="1:12" ht="63" x14ac:dyDescent="0.2">
      <c r="A71" s="28" t="s">
        <v>61</v>
      </c>
      <c r="B71" s="8" t="s">
        <v>9</v>
      </c>
      <c r="C71" s="8" t="s">
        <v>93</v>
      </c>
      <c r="D71" s="8" t="s">
        <v>98</v>
      </c>
      <c r="E71" s="8" t="s">
        <v>105</v>
      </c>
      <c r="F71" s="8" t="s">
        <v>10</v>
      </c>
      <c r="G71" s="8" t="s">
        <v>11</v>
      </c>
      <c r="H71" s="9" t="s">
        <v>99</v>
      </c>
      <c r="I71" s="58" t="s">
        <v>106</v>
      </c>
      <c r="J71" s="7">
        <f>J72+J73</f>
        <v>20</v>
      </c>
      <c r="K71" s="7">
        <f>K72+K73</f>
        <v>5.7</v>
      </c>
      <c r="L71" s="7">
        <f t="shared" si="0"/>
        <v>28.5</v>
      </c>
    </row>
    <row r="72" spans="1:12" ht="78.75" x14ac:dyDescent="0.2">
      <c r="A72" s="28" t="s">
        <v>61</v>
      </c>
      <c r="B72" s="8" t="s">
        <v>9</v>
      </c>
      <c r="C72" s="8" t="s">
        <v>93</v>
      </c>
      <c r="D72" s="8" t="s">
        <v>98</v>
      </c>
      <c r="E72" s="8" t="s">
        <v>107</v>
      </c>
      <c r="F72" s="8" t="s">
        <v>41</v>
      </c>
      <c r="G72" s="8" t="s">
        <v>11</v>
      </c>
      <c r="H72" s="9" t="s">
        <v>99</v>
      </c>
      <c r="I72" s="58" t="s">
        <v>108</v>
      </c>
      <c r="J72" s="7">
        <v>10</v>
      </c>
      <c r="K72" s="7">
        <v>2.2000000000000002</v>
      </c>
      <c r="L72" s="7">
        <f t="shared" ref="L72:L84" si="1">K72*100/J72</f>
        <v>22.000000000000004</v>
      </c>
    </row>
    <row r="73" spans="1:12" ht="78.75" x14ac:dyDescent="0.2">
      <c r="A73" s="28" t="s">
        <v>61</v>
      </c>
      <c r="B73" s="8" t="s">
        <v>9</v>
      </c>
      <c r="C73" s="8" t="s">
        <v>93</v>
      </c>
      <c r="D73" s="8" t="s">
        <v>98</v>
      </c>
      <c r="E73" s="8" t="s">
        <v>107</v>
      </c>
      <c r="F73" s="8" t="s">
        <v>68</v>
      </c>
      <c r="G73" s="8" t="s">
        <v>11</v>
      </c>
      <c r="H73" s="9" t="s">
        <v>99</v>
      </c>
      <c r="I73" s="58" t="s">
        <v>109</v>
      </c>
      <c r="J73" s="7">
        <v>10</v>
      </c>
      <c r="K73" s="7">
        <v>3.5</v>
      </c>
      <c r="L73" s="7">
        <f t="shared" si="1"/>
        <v>35</v>
      </c>
    </row>
    <row r="74" spans="1:12" ht="15.75" x14ac:dyDescent="0.2">
      <c r="A74" s="28" t="s">
        <v>8</v>
      </c>
      <c r="B74" s="8" t="s">
        <v>9</v>
      </c>
      <c r="C74" s="8" t="s">
        <v>110</v>
      </c>
      <c r="D74" s="8" t="s">
        <v>10</v>
      </c>
      <c r="E74" s="8" t="s">
        <v>8</v>
      </c>
      <c r="F74" s="8" t="s">
        <v>10</v>
      </c>
      <c r="G74" s="8" t="s">
        <v>11</v>
      </c>
      <c r="H74" s="9" t="s">
        <v>8</v>
      </c>
      <c r="I74" s="60" t="s">
        <v>111</v>
      </c>
      <c r="J74" s="6">
        <f>J75+J76+J77+J78</f>
        <v>1600</v>
      </c>
      <c r="K74" s="6">
        <f>K75+K76+K77+K78</f>
        <v>400.40000000000003</v>
      </c>
      <c r="L74" s="7">
        <f t="shared" si="1"/>
        <v>25.024999999999999</v>
      </c>
    </row>
    <row r="75" spans="1:12" ht="31.5" x14ac:dyDescent="0.2">
      <c r="A75" s="61" t="s">
        <v>8</v>
      </c>
      <c r="B75" s="61" t="s">
        <v>9</v>
      </c>
      <c r="C75" s="61" t="s">
        <v>110</v>
      </c>
      <c r="D75" s="61" t="s">
        <v>14</v>
      </c>
      <c r="E75" s="61" t="s">
        <v>8</v>
      </c>
      <c r="F75" s="61" t="s">
        <v>14</v>
      </c>
      <c r="G75" s="61" t="s">
        <v>11</v>
      </c>
      <c r="H75" s="61" t="s">
        <v>112</v>
      </c>
      <c r="I75" s="62" t="s">
        <v>113</v>
      </c>
      <c r="J75" s="7">
        <v>1440</v>
      </c>
      <c r="K75" s="7">
        <v>73.8</v>
      </c>
      <c r="L75" s="7">
        <f t="shared" si="1"/>
        <v>5.125</v>
      </c>
    </row>
    <row r="76" spans="1:12" ht="94.5" x14ac:dyDescent="0.2">
      <c r="A76" s="61" t="s">
        <v>8</v>
      </c>
      <c r="B76" s="61" t="s">
        <v>9</v>
      </c>
      <c r="C76" s="61" t="s">
        <v>110</v>
      </c>
      <c r="D76" s="61" t="s">
        <v>58</v>
      </c>
      <c r="E76" s="61" t="s">
        <v>8</v>
      </c>
      <c r="F76" s="61" t="s">
        <v>14</v>
      </c>
      <c r="G76" s="61" t="s">
        <v>11</v>
      </c>
      <c r="H76" s="61" t="s">
        <v>112</v>
      </c>
      <c r="I76" s="62" t="s">
        <v>114</v>
      </c>
      <c r="J76" s="7">
        <v>80</v>
      </c>
      <c r="K76" s="7">
        <v>0</v>
      </c>
      <c r="L76" s="7">
        <f t="shared" si="1"/>
        <v>0</v>
      </c>
    </row>
    <row r="77" spans="1:12" ht="15.75" x14ac:dyDescent="0.2">
      <c r="A77" s="61" t="s">
        <v>8</v>
      </c>
      <c r="B77" s="61" t="s">
        <v>9</v>
      </c>
      <c r="C77" s="61" t="s">
        <v>110</v>
      </c>
      <c r="D77" s="61" t="s">
        <v>115</v>
      </c>
      <c r="E77" s="61" t="s">
        <v>8</v>
      </c>
      <c r="F77" s="61" t="s">
        <v>10</v>
      </c>
      <c r="G77" s="61" t="s">
        <v>11</v>
      </c>
      <c r="H77" s="61" t="s">
        <v>112</v>
      </c>
      <c r="I77" s="62" t="s">
        <v>116</v>
      </c>
      <c r="J77" s="7">
        <v>80</v>
      </c>
      <c r="K77" s="7">
        <v>0</v>
      </c>
      <c r="L77" s="7">
        <f t="shared" si="1"/>
        <v>0</v>
      </c>
    </row>
    <row r="78" spans="1:12" ht="15.75" x14ac:dyDescent="0.2">
      <c r="A78" s="61" t="s">
        <v>8</v>
      </c>
      <c r="B78" s="61" t="s">
        <v>9</v>
      </c>
      <c r="C78" s="61" t="s">
        <v>110</v>
      </c>
      <c r="D78" s="61" t="s">
        <v>62</v>
      </c>
      <c r="E78" s="61" t="s">
        <v>8</v>
      </c>
      <c r="F78" s="61" t="s">
        <v>14</v>
      </c>
      <c r="G78" s="61" t="s">
        <v>11</v>
      </c>
      <c r="H78" s="61" t="s">
        <v>112</v>
      </c>
      <c r="I78" s="62" t="s">
        <v>117</v>
      </c>
      <c r="J78" s="7">
        <v>0</v>
      </c>
      <c r="K78" s="7">
        <v>326.60000000000002</v>
      </c>
      <c r="L78" s="7"/>
    </row>
    <row r="79" spans="1:12" ht="15.75" x14ac:dyDescent="0.2">
      <c r="A79" s="10" t="s">
        <v>8</v>
      </c>
      <c r="B79" s="11" t="s">
        <v>119</v>
      </c>
      <c r="C79" s="11" t="s">
        <v>10</v>
      </c>
      <c r="D79" s="11" t="s">
        <v>10</v>
      </c>
      <c r="E79" s="11" t="s">
        <v>8</v>
      </c>
      <c r="F79" s="11" t="s">
        <v>10</v>
      </c>
      <c r="G79" s="11" t="s">
        <v>11</v>
      </c>
      <c r="H79" s="12" t="s">
        <v>8</v>
      </c>
      <c r="I79" s="64" t="s">
        <v>120</v>
      </c>
      <c r="J79" s="13">
        <f>J80+J87+J85</f>
        <v>1184612.6000000001</v>
      </c>
      <c r="K79" s="13">
        <f t="shared" ref="K79:L79" si="2">K80+K87+K85</f>
        <v>214312</v>
      </c>
      <c r="L79" s="13">
        <f t="shared" si="2"/>
        <v>18.620374938208382</v>
      </c>
    </row>
    <row r="80" spans="1:12" ht="31.5" x14ac:dyDescent="0.25">
      <c r="A80" s="54" t="s">
        <v>8</v>
      </c>
      <c r="B80" s="55" t="s">
        <v>119</v>
      </c>
      <c r="C80" s="55" t="s">
        <v>21</v>
      </c>
      <c r="D80" s="55" t="s">
        <v>10</v>
      </c>
      <c r="E80" s="55" t="s">
        <v>8</v>
      </c>
      <c r="F80" s="55" t="s">
        <v>10</v>
      </c>
      <c r="G80" s="55" t="s">
        <v>11</v>
      </c>
      <c r="H80" s="56" t="s">
        <v>8</v>
      </c>
      <c r="I80" s="65" t="s">
        <v>121</v>
      </c>
      <c r="J80" s="6">
        <f>J81+J82+J83+J84</f>
        <v>1192313.8</v>
      </c>
      <c r="K80" s="6">
        <f>K81+K82+K83+K84</f>
        <v>222013.30000000002</v>
      </c>
      <c r="L80" s="7">
        <f t="shared" si="1"/>
        <v>18.620374938208382</v>
      </c>
    </row>
    <row r="81" spans="1:12" ht="31.5" x14ac:dyDescent="0.2">
      <c r="A81" s="54" t="s">
        <v>122</v>
      </c>
      <c r="B81" s="55" t="s">
        <v>119</v>
      </c>
      <c r="C81" s="55" t="s">
        <v>21</v>
      </c>
      <c r="D81" s="55" t="s">
        <v>115</v>
      </c>
      <c r="E81" s="55" t="s">
        <v>8</v>
      </c>
      <c r="F81" s="55" t="s">
        <v>10</v>
      </c>
      <c r="G81" s="55" t="s">
        <v>11</v>
      </c>
      <c r="H81" s="56" t="s">
        <v>254</v>
      </c>
      <c r="I81" s="57" t="s">
        <v>123</v>
      </c>
      <c r="J81" s="6">
        <v>549888</v>
      </c>
      <c r="K81" s="6">
        <v>112540.9</v>
      </c>
      <c r="L81" s="7">
        <f t="shared" si="1"/>
        <v>20.466149470437617</v>
      </c>
    </row>
    <row r="82" spans="1:12" ht="31.5" x14ac:dyDescent="0.2">
      <c r="A82" s="54" t="s">
        <v>122</v>
      </c>
      <c r="B82" s="55" t="s">
        <v>119</v>
      </c>
      <c r="C82" s="55" t="s">
        <v>21</v>
      </c>
      <c r="D82" s="55" t="s">
        <v>124</v>
      </c>
      <c r="E82" s="55" t="s">
        <v>8</v>
      </c>
      <c r="F82" s="55" t="s">
        <v>10</v>
      </c>
      <c r="G82" s="55" t="s">
        <v>11</v>
      </c>
      <c r="H82" s="56" t="s">
        <v>254</v>
      </c>
      <c r="I82" s="57" t="s">
        <v>125</v>
      </c>
      <c r="J82" s="6">
        <v>25078</v>
      </c>
      <c r="K82" s="6">
        <v>2781.8</v>
      </c>
      <c r="L82" s="7">
        <f t="shared" si="1"/>
        <v>11.092591115718957</v>
      </c>
    </row>
    <row r="83" spans="1:12" ht="22.15" customHeight="1" x14ac:dyDescent="0.2">
      <c r="A83" s="54" t="s">
        <v>122</v>
      </c>
      <c r="B83" s="55" t="s">
        <v>119</v>
      </c>
      <c r="C83" s="55" t="s">
        <v>21</v>
      </c>
      <c r="D83" s="55" t="s">
        <v>126</v>
      </c>
      <c r="E83" s="55" t="s">
        <v>8</v>
      </c>
      <c r="F83" s="55" t="s">
        <v>10</v>
      </c>
      <c r="G83" s="55" t="s">
        <v>11</v>
      </c>
      <c r="H83" s="56" t="s">
        <v>254</v>
      </c>
      <c r="I83" s="57" t="s">
        <v>127</v>
      </c>
      <c r="J83" s="66">
        <v>453710.5</v>
      </c>
      <c r="K83" s="67">
        <v>88570.5</v>
      </c>
      <c r="L83" s="7">
        <f t="shared" si="1"/>
        <v>19.521368802353042</v>
      </c>
    </row>
    <row r="84" spans="1:12" ht="15.75" x14ac:dyDescent="0.2">
      <c r="A84" s="54" t="s">
        <v>122</v>
      </c>
      <c r="B84" s="55" t="s">
        <v>119</v>
      </c>
      <c r="C84" s="55" t="s">
        <v>21</v>
      </c>
      <c r="D84" s="55" t="s">
        <v>128</v>
      </c>
      <c r="E84" s="55" t="s">
        <v>8</v>
      </c>
      <c r="F84" s="55" t="s">
        <v>10</v>
      </c>
      <c r="G84" s="55" t="s">
        <v>11</v>
      </c>
      <c r="H84" s="56" t="s">
        <v>254</v>
      </c>
      <c r="I84" s="57" t="s">
        <v>129</v>
      </c>
      <c r="J84" s="6">
        <v>163637.29999999999</v>
      </c>
      <c r="K84" s="6">
        <f>14185.3+3934.8</f>
        <v>18120.099999999999</v>
      </c>
      <c r="L84" s="7">
        <f t="shared" si="1"/>
        <v>11.073331080383262</v>
      </c>
    </row>
    <row r="85" spans="1:12" ht="94.5" x14ac:dyDescent="0.2">
      <c r="A85" s="54" t="s">
        <v>8</v>
      </c>
      <c r="B85" s="55" t="s">
        <v>119</v>
      </c>
      <c r="C85" s="55" t="s">
        <v>130</v>
      </c>
      <c r="D85" s="55" t="s">
        <v>10</v>
      </c>
      <c r="E85" s="55" t="s">
        <v>8</v>
      </c>
      <c r="F85" s="55" t="s">
        <v>10</v>
      </c>
      <c r="G85" s="55" t="s">
        <v>11</v>
      </c>
      <c r="H85" s="56" t="s">
        <v>8</v>
      </c>
      <c r="I85" s="57" t="s">
        <v>131</v>
      </c>
      <c r="J85" s="66">
        <f>J86</f>
        <v>0</v>
      </c>
      <c r="K85" s="6">
        <f>K86</f>
        <v>668.9</v>
      </c>
      <c r="L85" s="7">
        <v>0</v>
      </c>
    </row>
    <row r="86" spans="1:12" ht="31.5" x14ac:dyDescent="0.2">
      <c r="A86" s="54" t="s">
        <v>8</v>
      </c>
      <c r="B86" s="55" t="s">
        <v>119</v>
      </c>
      <c r="C86" s="55" t="s">
        <v>130</v>
      </c>
      <c r="D86" s="55" t="s">
        <v>41</v>
      </c>
      <c r="E86" s="55" t="s">
        <v>25</v>
      </c>
      <c r="F86" s="55" t="s">
        <v>41</v>
      </c>
      <c r="G86" s="55" t="s">
        <v>11</v>
      </c>
      <c r="H86" s="56" t="s">
        <v>118</v>
      </c>
      <c r="I86" s="63" t="s">
        <v>132</v>
      </c>
      <c r="J86" s="6">
        <v>0</v>
      </c>
      <c r="K86" s="6">
        <v>668.9</v>
      </c>
      <c r="L86" s="7">
        <v>0</v>
      </c>
    </row>
    <row r="87" spans="1:12" ht="47.25" x14ac:dyDescent="0.2">
      <c r="A87" s="54" t="s">
        <v>8</v>
      </c>
      <c r="B87" s="55" t="s">
        <v>119</v>
      </c>
      <c r="C87" s="55" t="s">
        <v>133</v>
      </c>
      <c r="D87" s="55" t="s">
        <v>10</v>
      </c>
      <c r="E87" s="55" t="s">
        <v>8</v>
      </c>
      <c r="F87" s="55" t="s">
        <v>10</v>
      </c>
      <c r="G87" s="55" t="s">
        <v>11</v>
      </c>
      <c r="H87" s="56" t="s">
        <v>8</v>
      </c>
      <c r="I87" s="68" t="s">
        <v>134</v>
      </c>
      <c r="J87" s="6">
        <f>J89+J88</f>
        <v>-7701.2000000000007</v>
      </c>
      <c r="K87" s="6">
        <f>K89+K88</f>
        <v>-8370.2000000000007</v>
      </c>
      <c r="L87" s="7">
        <v>0</v>
      </c>
    </row>
    <row r="88" spans="1:12" s="14" customFormat="1" ht="63" x14ac:dyDescent="0.2">
      <c r="A88" s="54" t="s">
        <v>8</v>
      </c>
      <c r="B88" s="55" t="s">
        <v>119</v>
      </c>
      <c r="C88" s="55" t="s">
        <v>133</v>
      </c>
      <c r="D88" s="55" t="s">
        <v>259</v>
      </c>
      <c r="E88" s="55" t="s">
        <v>260</v>
      </c>
      <c r="F88" s="55" t="s">
        <v>41</v>
      </c>
      <c r="G88" s="55" t="s">
        <v>11</v>
      </c>
      <c r="H88" s="56" t="s">
        <v>254</v>
      </c>
      <c r="I88" s="69" t="s">
        <v>261</v>
      </c>
      <c r="J88" s="7">
        <v>-1.1000000000000001</v>
      </c>
      <c r="K88" s="7">
        <v>-1.1000000000000001</v>
      </c>
      <c r="L88" s="7">
        <v>0</v>
      </c>
    </row>
    <row r="89" spans="1:12" s="14" customFormat="1" ht="63" x14ac:dyDescent="0.2">
      <c r="A89" s="54" t="s">
        <v>8</v>
      </c>
      <c r="B89" s="55" t="s">
        <v>119</v>
      </c>
      <c r="C89" s="55" t="s">
        <v>133</v>
      </c>
      <c r="D89" s="55" t="s">
        <v>135</v>
      </c>
      <c r="E89" s="55" t="s">
        <v>18</v>
      </c>
      <c r="F89" s="55" t="s">
        <v>41</v>
      </c>
      <c r="G89" s="55" t="s">
        <v>11</v>
      </c>
      <c r="H89" s="56" t="s">
        <v>254</v>
      </c>
      <c r="I89" s="63" t="s">
        <v>136</v>
      </c>
      <c r="J89" s="7">
        <v>-7700.1</v>
      </c>
      <c r="K89" s="7">
        <v>-8369.1</v>
      </c>
      <c r="L89" s="7">
        <v>0</v>
      </c>
    </row>
    <row r="90" spans="1:12" s="14" customFormat="1" ht="16.5" thickBot="1" x14ac:dyDescent="0.3">
      <c r="A90" s="129"/>
      <c r="B90" s="130"/>
      <c r="C90" s="130"/>
      <c r="D90" s="130"/>
      <c r="E90" s="130"/>
      <c r="F90" s="130"/>
      <c r="G90" s="130"/>
      <c r="H90" s="130"/>
      <c r="I90" s="15" t="s">
        <v>137</v>
      </c>
      <c r="J90" s="70">
        <f>J7+J79</f>
        <v>1341388.8</v>
      </c>
      <c r="K90" s="70">
        <f>K7+K79</f>
        <v>237490.8</v>
      </c>
      <c r="L90" s="70">
        <f>K90*100/J90</f>
        <v>17.704844412000458</v>
      </c>
    </row>
    <row r="91" spans="1:12" ht="15.75" x14ac:dyDescent="0.25">
      <c r="A91" s="131" t="s">
        <v>138</v>
      </c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</row>
    <row r="92" spans="1:12" ht="15.75" x14ac:dyDescent="0.2">
      <c r="A92" s="134" t="s">
        <v>14</v>
      </c>
      <c r="B92" s="135"/>
      <c r="C92" s="135"/>
      <c r="D92" s="135"/>
      <c r="E92" s="135"/>
      <c r="F92" s="135"/>
      <c r="G92" s="135"/>
      <c r="H92" s="136"/>
      <c r="I92" s="71" t="s">
        <v>139</v>
      </c>
      <c r="J92" s="16">
        <f>J93+J96+J99+J104+J108+J109+J103+J107</f>
        <v>109165.34300000001</v>
      </c>
      <c r="K92" s="16">
        <f>K93+K96+K99+K104+K108+K109+K103+K107</f>
        <v>22317.041000000001</v>
      </c>
      <c r="L92" s="17">
        <f>K92*100/J92</f>
        <v>20.443338871751632</v>
      </c>
    </row>
    <row r="93" spans="1:12" ht="31.5" x14ac:dyDescent="0.2">
      <c r="A93" s="87" t="s">
        <v>140</v>
      </c>
      <c r="B93" s="88"/>
      <c r="C93" s="88"/>
      <c r="D93" s="88"/>
      <c r="E93" s="88"/>
      <c r="F93" s="88"/>
      <c r="G93" s="88"/>
      <c r="H93" s="89"/>
      <c r="I93" s="72" t="s">
        <v>141</v>
      </c>
      <c r="J93" s="18">
        <v>2536.1999999999998</v>
      </c>
      <c r="K93" s="18">
        <v>782.95299999999997</v>
      </c>
      <c r="L93" s="73">
        <f t="shared" ref="L93:L157" si="3">K93*100/J93</f>
        <v>30.871106379623061</v>
      </c>
    </row>
    <row r="94" spans="1:12" ht="15.75" x14ac:dyDescent="0.2">
      <c r="A94" s="87"/>
      <c r="B94" s="88"/>
      <c r="C94" s="88"/>
      <c r="D94" s="88"/>
      <c r="E94" s="88"/>
      <c r="F94" s="88"/>
      <c r="G94" s="88"/>
      <c r="H94" s="89"/>
      <c r="I94" s="74" t="s">
        <v>142</v>
      </c>
      <c r="J94" s="7">
        <v>1947.7</v>
      </c>
      <c r="K94" s="7">
        <v>676.16899999999998</v>
      </c>
      <c r="L94" s="73">
        <f t="shared" si="3"/>
        <v>34.716280741387273</v>
      </c>
    </row>
    <row r="95" spans="1:12" ht="31.5" customHeight="1" x14ac:dyDescent="0.2">
      <c r="A95" s="87"/>
      <c r="B95" s="88"/>
      <c r="C95" s="88"/>
      <c r="D95" s="88"/>
      <c r="E95" s="88"/>
      <c r="F95" s="88"/>
      <c r="G95" s="88"/>
      <c r="H95" s="89"/>
      <c r="I95" s="74" t="s">
        <v>143</v>
      </c>
      <c r="J95" s="7">
        <v>588.5</v>
      </c>
      <c r="K95" s="59">
        <v>106.783</v>
      </c>
      <c r="L95" s="73">
        <f t="shared" si="3"/>
        <v>18.144944774851314</v>
      </c>
    </row>
    <row r="96" spans="1:12" ht="47.25" x14ac:dyDescent="0.2">
      <c r="A96" s="87" t="s">
        <v>144</v>
      </c>
      <c r="B96" s="88"/>
      <c r="C96" s="88"/>
      <c r="D96" s="88"/>
      <c r="E96" s="88"/>
      <c r="F96" s="88"/>
      <c r="G96" s="88"/>
      <c r="H96" s="89"/>
      <c r="I96" s="72" t="s">
        <v>145</v>
      </c>
      <c r="J96" s="18">
        <v>2920.402</v>
      </c>
      <c r="K96" s="18">
        <v>665.16200000000003</v>
      </c>
      <c r="L96" s="73">
        <f t="shared" si="3"/>
        <v>22.776384894956241</v>
      </c>
    </row>
    <row r="97" spans="1:12" ht="15.75" x14ac:dyDescent="0.2">
      <c r="A97" s="87"/>
      <c r="B97" s="88"/>
      <c r="C97" s="88"/>
      <c r="D97" s="88"/>
      <c r="E97" s="88"/>
      <c r="F97" s="88"/>
      <c r="G97" s="88"/>
      <c r="H97" s="89"/>
      <c r="I97" s="74" t="s">
        <v>142</v>
      </c>
      <c r="J97" s="7">
        <v>2181.9</v>
      </c>
      <c r="K97" s="59">
        <v>549.64</v>
      </c>
      <c r="L97" s="73">
        <f t="shared" si="3"/>
        <v>25.190888675008019</v>
      </c>
    </row>
    <row r="98" spans="1:12" ht="15.75" x14ac:dyDescent="0.2">
      <c r="A98" s="87"/>
      <c r="B98" s="88"/>
      <c r="C98" s="88"/>
      <c r="D98" s="88"/>
      <c r="E98" s="88"/>
      <c r="F98" s="88"/>
      <c r="G98" s="88"/>
      <c r="H98" s="89"/>
      <c r="I98" s="74" t="s">
        <v>143</v>
      </c>
      <c r="J98" s="7">
        <v>659.30200000000002</v>
      </c>
      <c r="K98" s="7">
        <v>114.441</v>
      </c>
      <c r="L98" s="73">
        <f t="shared" si="3"/>
        <v>17.357902751698006</v>
      </c>
    </row>
    <row r="99" spans="1:12" ht="54.75" customHeight="1" x14ac:dyDescent="0.2">
      <c r="A99" s="87" t="s">
        <v>146</v>
      </c>
      <c r="B99" s="88"/>
      <c r="C99" s="88"/>
      <c r="D99" s="88"/>
      <c r="E99" s="88"/>
      <c r="F99" s="88"/>
      <c r="G99" s="88"/>
      <c r="H99" s="89"/>
      <c r="I99" s="72" t="s">
        <v>147</v>
      </c>
      <c r="J99" s="18">
        <v>63982.874000000003</v>
      </c>
      <c r="K99" s="18">
        <v>15815.701999999999</v>
      </c>
      <c r="L99" s="73">
        <f t="shared" si="3"/>
        <v>24.718648930962367</v>
      </c>
    </row>
    <row r="100" spans="1:12" ht="15.75" x14ac:dyDescent="0.2">
      <c r="A100" s="87"/>
      <c r="B100" s="88"/>
      <c r="C100" s="88"/>
      <c r="D100" s="88"/>
      <c r="E100" s="88"/>
      <c r="F100" s="88"/>
      <c r="G100" s="88"/>
      <c r="H100" s="89"/>
      <c r="I100" s="74" t="s">
        <v>142</v>
      </c>
      <c r="J100" s="7">
        <v>37100.050000000003</v>
      </c>
      <c r="K100" s="7">
        <v>8096.75</v>
      </c>
      <c r="L100" s="73">
        <f t="shared" si="3"/>
        <v>21.824094576691945</v>
      </c>
    </row>
    <row r="101" spans="1:12" ht="15.75" x14ac:dyDescent="0.2">
      <c r="A101" s="87"/>
      <c r="B101" s="88"/>
      <c r="C101" s="88"/>
      <c r="D101" s="88"/>
      <c r="E101" s="88"/>
      <c r="F101" s="88"/>
      <c r="G101" s="88"/>
      <c r="H101" s="89"/>
      <c r="I101" s="74" t="s">
        <v>143</v>
      </c>
      <c r="J101" s="7">
        <v>11100.324000000001</v>
      </c>
      <c r="K101" s="7">
        <v>1851.9380000000001</v>
      </c>
      <c r="L101" s="73">
        <f t="shared" si="3"/>
        <v>16.683639144226781</v>
      </c>
    </row>
    <row r="102" spans="1:12" ht="15.75" x14ac:dyDescent="0.2">
      <c r="A102" s="87"/>
      <c r="B102" s="88"/>
      <c r="C102" s="88"/>
      <c r="D102" s="88"/>
      <c r="E102" s="88"/>
      <c r="F102" s="88"/>
      <c r="G102" s="88"/>
      <c r="H102" s="89"/>
      <c r="I102" s="74" t="s">
        <v>148</v>
      </c>
      <c r="J102" s="59">
        <v>6892.1</v>
      </c>
      <c r="K102" s="59">
        <v>2122.3330000000001</v>
      </c>
      <c r="L102" s="73">
        <f t="shared" si="3"/>
        <v>30.793705837117862</v>
      </c>
    </row>
    <row r="103" spans="1:12" ht="15.75" x14ac:dyDescent="0.2">
      <c r="A103" s="87" t="s">
        <v>149</v>
      </c>
      <c r="B103" s="88"/>
      <c r="C103" s="88"/>
      <c r="D103" s="88"/>
      <c r="E103" s="88"/>
      <c r="F103" s="88"/>
      <c r="G103" s="88"/>
      <c r="H103" s="89"/>
      <c r="I103" s="72" t="s">
        <v>150</v>
      </c>
      <c r="J103" s="18">
        <v>7.6</v>
      </c>
      <c r="K103" s="18">
        <v>0</v>
      </c>
      <c r="L103" s="73">
        <f t="shared" si="3"/>
        <v>0</v>
      </c>
    </row>
    <row r="104" spans="1:12" s="19" customFormat="1" ht="31.5" x14ac:dyDescent="0.25">
      <c r="A104" s="87" t="s">
        <v>151</v>
      </c>
      <c r="B104" s="88"/>
      <c r="C104" s="88"/>
      <c r="D104" s="88"/>
      <c r="E104" s="88"/>
      <c r="F104" s="88"/>
      <c r="G104" s="88"/>
      <c r="H104" s="89"/>
      <c r="I104" s="72" t="s">
        <v>152</v>
      </c>
      <c r="J104" s="18">
        <v>32728.366999999998</v>
      </c>
      <c r="K104" s="18">
        <v>4689.3289999999997</v>
      </c>
      <c r="L104" s="73">
        <f t="shared" si="3"/>
        <v>14.328026204301608</v>
      </c>
    </row>
    <row r="105" spans="1:12" s="19" customFormat="1" ht="15.75" x14ac:dyDescent="0.25">
      <c r="A105" s="87"/>
      <c r="B105" s="88"/>
      <c r="C105" s="88"/>
      <c r="D105" s="88"/>
      <c r="E105" s="88"/>
      <c r="F105" s="88"/>
      <c r="G105" s="88"/>
      <c r="H105" s="89"/>
      <c r="I105" s="74" t="s">
        <v>142</v>
      </c>
      <c r="J105" s="7">
        <v>13097.325000000001</v>
      </c>
      <c r="K105" s="7">
        <v>3662.1509999999998</v>
      </c>
      <c r="L105" s="73">
        <f t="shared" si="3"/>
        <v>27.961060750954868</v>
      </c>
    </row>
    <row r="106" spans="1:12" s="19" customFormat="1" ht="15.75" x14ac:dyDescent="0.25">
      <c r="A106" s="87"/>
      <c r="B106" s="88"/>
      <c r="C106" s="88"/>
      <c r="D106" s="88"/>
      <c r="E106" s="88"/>
      <c r="F106" s="88"/>
      <c r="G106" s="88"/>
      <c r="H106" s="89"/>
      <c r="I106" s="74" t="s">
        <v>143</v>
      </c>
      <c r="J106" s="7">
        <v>3893.9459999999999</v>
      </c>
      <c r="K106" s="7">
        <v>684.94399999999996</v>
      </c>
      <c r="L106" s="73">
        <f t="shared" si="3"/>
        <v>17.589971715067438</v>
      </c>
    </row>
    <row r="107" spans="1:12" s="19" customFormat="1" ht="15.75" x14ac:dyDescent="0.25">
      <c r="A107" s="87" t="s">
        <v>262</v>
      </c>
      <c r="B107" s="88"/>
      <c r="C107" s="88"/>
      <c r="D107" s="88"/>
      <c r="E107" s="88"/>
      <c r="F107" s="88"/>
      <c r="G107" s="88"/>
      <c r="H107" s="89"/>
      <c r="I107" s="72" t="s">
        <v>263</v>
      </c>
      <c r="J107" s="18">
        <v>2962.7</v>
      </c>
      <c r="K107" s="18">
        <v>0</v>
      </c>
      <c r="L107" s="73">
        <f>K107*100/J107</f>
        <v>0</v>
      </c>
    </row>
    <row r="108" spans="1:12" s="19" customFormat="1" ht="15.75" x14ac:dyDescent="0.25">
      <c r="A108" s="87" t="s">
        <v>153</v>
      </c>
      <c r="B108" s="88"/>
      <c r="C108" s="88"/>
      <c r="D108" s="88"/>
      <c r="E108" s="88"/>
      <c r="F108" s="88"/>
      <c r="G108" s="88"/>
      <c r="H108" s="89"/>
      <c r="I108" s="72" t="s">
        <v>154</v>
      </c>
      <c r="J108" s="18">
        <v>985</v>
      </c>
      <c r="K108" s="18">
        <v>0</v>
      </c>
      <c r="L108" s="73">
        <f t="shared" si="3"/>
        <v>0</v>
      </c>
    </row>
    <row r="109" spans="1:12" s="19" customFormat="1" ht="15.75" customHeight="1" x14ac:dyDescent="0.25">
      <c r="A109" s="87" t="s">
        <v>155</v>
      </c>
      <c r="B109" s="88"/>
      <c r="C109" s="88"/>
      <c r="D109" s="88"/>
      <c r="E109" s="88"/>
      <c r="F109" s="88"/>
      <c r="G109" s="88"/>
      <c r="H109" s="89"/>
      <c r="I109" s="72" t="s">
        <v>156</v>
      </c>
      <c r="J109" s="18">
        <v>3042.2</v>
      </c>
      <c r="K109" s="18">
        <v>363.89499999999998</v>
      </c>
      <c r="L109" s="73">
        <f t="shared" si="3"/>
        <v>11.96157386102163</v>
      </c>
    </row>
    <row r="110" spans="1:12" s="19" customFormat="1" ht="15.75" x14ac:dyDescent="0.25">
      <c r="A110" s="87"/>
      <c r="B110" s="88"/>
      <c r="C110" s="88"/>
      <c r="D110" s="88"/>
      <c r="E110" s="88"/>
      <c r="F110" s="88"/>
      <c r="G110" s="88"/>
      <c r="H110" s="89"/>
      <c r="I110" s="74" t="s">
        <v>142</v>
      </c>
      <c r="J110" s="7">
        <v>1241.8699999999999</v>
      </c>
      <c r="K110" s="7">
        <v>216.535</v>
      </c>
      <c r="L110" s="73">
        <f t="shared" si="3"/>
        <v>17.436205077826184</v>
      </c>
    </row>
    <row r="111" spans="1:12" s="19" customFormat="1" ht="15.75" customHeight="1" x14ac:dyDescent="0.25">
      <c r="A111" s="87"/>
      <c r="B111" s="88"/>
      <c r="C111" s="88"/>
      <c r="D111" s="88"/>
      <c r="E111" s="88"/>
      <c r="F111" s="88"/>
      <c r="G111" s="88"/>
      <c r="H111" s="89"/>
      <c r="I111" s="74" t="s">
        <v>143</v>
      </c>
      <c r="J111" s="7">
        <v>374.93</v>
      </c>
      <c r="K111" s="7">
        <v>55.960999999999999</v>
      </c>
      <c r="L111" s="73">
        <f t="shared" si="3"/>
        <v>14.925719467633957</v>
      </c>
    </row>
    <row r="112" spans="1:12" s="19" customFormat="1" ht="15.75" x14ac:dyDescent="0.25">
      <c r="A112" s="90" t="s">
        <v>21</v>
      </c>
      <c r="B112" s="91"/>
      <c r="C112" s="91"/>
      <c r="D112" s="91"/>
      <c r="E112" s="91"/>
      <c r="F112" s="91"/>
      <c r="G112" s="91"/>
      <c r="H112" s="92"/>
      <c r="I112" s="71" t="s">
        <v>157</v>
      </c>
      <c r="J112" s="16">
        <f>J113</f>
        <v>2175.1999999999998</v>
      </c>
      <c r="K112" s="16">
        <f>K113</f>
        <v>490.69</v>
      </c>
      <c r="L112" s="17">
        <f t="shared" si="3"/>
        <v>22.558385435821997</v>
      </c>
    </row>
    <row r="113" spans="1:12" s="19" customFormat="1" ht="15.75" customHeight="1" x14ac:dyDescent="0.25">
      <c r="A113" s="87" t="s">
        <v>158</v>
      </c>
      <c r="B113" s="88"/>
      <c r="C113" s="88"/>
      <c r="D113" s="88"/>
      <c r="E113" s="88"/>
      <c r="F113" s="88"/>
      <c r="G113" s="88"/>
      <c r="H113" s="89"/>
      <c r="I113" s="72" t="s">
        <v>159</v>
      </c>
      <c r="J113" s="18">
        <v>2175.1999999999998</v>
      </c>
      <c r="K113" s="18">
        <v>490.69</v>
      </c>
      <c r="L113" s="73">
        <f t="shared" si="3"/>
        <v>22.558385435821997</v>
      </c>
    </row>
    <row r="114" spans="1:12" s="19" customFormat="1" ht="15.75" customHeight="1" x14ac:dyDescent="0.25">
      <c r="A114" s="90" t="s">
        <v>30</v>
      </c>
      <c r="B114" s="91"/>
      <c r="C114" s="91"/>
      <c r="D114" s="91"/>
      <c r="E114" s="91"/>
      <c r="F114" s="91"/>
      <c r="G114" s="91"/>
      <c r="H114" s="92"/>
      <c r="I114" s="71" t="s">
        <v>160</v>
      </c>
      <c r="J114" s="16">
        <f>J115</f>
        <v>8486.2000000000007</v>
      </c>
      <c r="K114" s="16">
        <f>K115</f>
        <v>3983.7539999999999</v>
      </c>
      <c r="L114" s="17">
        <f t="shared" si="3"/>
        <v>46.943908934505423</v>
      </c>
    </row>
    <row r="115" spans="1:12" s="19" customFormat="1" ht="15.75" x14ac:dyDescent="0.25">
      <c r="A115" s="87" t="s">
        <v>161</v>
      </c>
      <c r="B115" s="88"/>
      <c r="C115" s="88"/>
      <c r="D115" s="88"/>
      <c r="E115" s="88"/>
      <c r="F115" s="88"/>
      <c r="G115" s="88"/>
      <c r="H115" s="89"/>
      <c r="I115" s="72" t="s">
        <v>162</v>
      </c>
      <c r="J115" s="18">
        <v>8486.2000000000007</v>
      </c>
      <c r="K115" s="22">
        <v>3983.7539999999999</v>
      </c>
      <c r="L115" s="73">
        <f t="shared" si="3"/>
        <v>46.943908934505423</v>
      </c>
    </row>
    <row r="116" spans="1:12" s="19" customFormat="1" ht="15.75" customHeight="1" x14ac:dyDescent="0.25">
      <c r="A116" s="87"/>
      <c r="B116" s="88"/>
      <c r="C116" s="88"/>
      <c r="D116" s="88"/>
      <c r="E116" s="88"/>
      <c r="F116" s="88"/>
      <c r="G116" s="88"/>
      <c r="H116" s="89"/>
      <c r="I116" s="74" t="s">
        <v>142</v>
      </c>
      <c r="J116" s="7">
        <v>4277.3999999999996</v>
      </c>
      <c r="K116" s="7">
        <v>975.35500000000002</v>
      </c>
      <c r="L116" s="73">
        <f t="shared" si="3"/>
        <v>22.802520222565111</v>
      </c>
    </row>
    <row r="117" spans="1:12" s="19" customFormat="1" ht="15.75" x14ac:dyDescent="0.25">
      <c r="A117" s="87"/>
      <c r="B117" s="88"/>
      <c r="C117" s="88"/>
      <c r="D117" s="88"/>
      <c r="E117" s="88"/>
      <c r="F117" s="88"/>
      <c r="G117" s="88"/>
      <c r="H117" s="89"/>
      <c r="I117" s="74" t="s">
        <v>143</v>
      </c>
      <c r="J117" s="7">
        <v>1278.5999999999999</v>
      </c>
      <c r="K117" s="7">
        <v>220.37899999999999</v>
      </c>
      <c r="L117" s="73">
        <f t="shared" si="3"/>
        <v>17.235961207570782</v>
      </c>
    </row>
    <row r="118" spans="1:12" s="19" customFormat="1" ht="15.75" customHeight="1" x14ac:dyDescent="0.25">
      <c r="A118" s="90" t="s">
        <v>51</v>
      </c>
      <c r="B118" s="91"/>
      <c r="C118" s="91"/>
      <c r="D118" s="91"/>
      <c r="E118" s="91"/>
      <c r="F118" s="91"/>
      <c r="G118" s="91"/>
      <c r="H118" s="92"/>
      <c r="I118" s="71" t="s">
        <v>163</v>
      </c>
      <c r="J118" s="16">
        <f>J119+J122+J123+J125+J124</f>
        <v>147264.99099999998</v>
      </c>
      <c r="K118" s="16">
        <f>K119+K122+K123+K125+K124</f>
        <v>5455.4740000000002</v>
      </c>
      <c r="L118" s="17">
        <f t="shared" si="3"/>
        <v>3.7045287973432877</v>
      </c>
    </row>
    <row r="119" spans="1:12" s="19" customFormat="1" ht="15.75" customHeight="1" x14ac:dyDescent="0.25">
      <c r="A119" s="87" t="s">
        <v>164</v>
      </c>
      <c r="B119" s="88"/>
      <c r="C119" s="88"/>
      <c r="D119" s="88"/>
      <c r="E119" s="88"/>
      <c r="F119" s="88"/>
      <c r="G119" s="88"/>
      <c r="H119" s="89"/>
      <c r="I119" s="72" t="s">
        <v>165</v>
      </c>
      <c r="J119" s="18">
        <v>5889.1</v>
      </c>
      <c r="K119" s="18">
        <v>811.41499999999996</v>
      </c>
      <c r="L119" s="73">
        <f t="shared" si="3"/>
        <v>13.778251345706474</v>
      </c>
    </row>
    <row r="120" spans="1:12" s="19" customFormat="1" ht="15.75" customHeight="1" x14ac:dyDescent="0.25">
      <c r="A120" s="87"/>
      <c r="B120" s="88"/>
      <c r="C120" s="88"/>
      <c r="D120" s="88"/>
      <c r="E120" s="88"/>
      <c r="F120" s="88"/>
      <c r="G120" s="88"/>
      <c r="H120" s="89"/>
      <c r="I120" s="74" t="s">
        <v>142</v>
      </c>
      <c r="J120" s="7">
        <v>4223.6000000000004</v>
      </c>
      <c r="K120" s="7">
        <v>617.86800000000005</v>
      </c>
      <c r="L120" s="73">
        <f t="shared" si="3"/>
        <v>14.628942134671844</v>
      </c>
    </row>
    <row r="121" spans="1:12" s="19" customFormat="1" ht="15.75" customHeight="1" x14ac:dyDescent="0.25">
      <c r="A121" s="87"/>
      <c r="B121" s="88"/>
      <c r="C121" s="88"/>
      <c r="D121" s="88"/>
      <c r="E121" s="88"/>
      <c r="F121" s="88"/>
      <c r="G121" s="88"/>
      <c r="H121" s="89"/>
      <c r="I121" s="74" t="s">
        <v>143</v>
      </c>
      <c r="J121" s="7">
        <v>1236.5999999999999</v>
      </c>
      <c r="K121" s="7">
        <v>158.99700000000001</v>
      </c>
      <c r="L121" s="73">
        <f t="shared" si="3"/>
        <v>12.857593401261525</v>
      </c>
    </row>
    <row r="122" spans="1:12" s="19" customFormat="1" ht="15.75" x14ac:dyDescent="0.25">
      <c r="A122" s="87" t="s">
        <v>166</v>
      </c>
      <c r="B122" s="88"/>
      <c r="C122" s="88"/>
      <c r="D122" s="88"/>
      <c r="E122" s="88"/>
      <c r="F122" s="88"/>
      <c r="G122" s="88"/>
      <c r="H122" s="89"/>
      <c r="I122" s="72" t="s">
        <v>167</v>
      </c>
      <c r="J122" s="18">
        <v>29400</v>
      </c>
      <c r="K122" s="18">
        <v>3239.9679999999998</v>
      </c>
      <c r="L122" s="73">
        <f t="shared" si="3"/>
        <v>11.02029931972789</v>
      </c>
    </row>
    <row r="123" spans="1:12" s="19" customFormat="1" ht="15.75" customHeight="1" x14ac:dyDescent="0.25">
      <c r="A123" s="87" t="s">
        <v>168</v>
      </c>
      <c r="B123" s="88"/>
      <c r="C123" s="88"/>
      <c r="D123" s="88"/>
      <c r="E123" s="88"/>
      <c r="F123" s="88"/>
      <c r="G123" s="88"/>
      <c r="H123" s="89"/>
      <c r="I123" s="72" t="s">
        <v>169</v>
      </c>
      <c r="J123" s="18">
        <v>106188.27099999999</v>
      </c>
      <c r="K123" s="18">
        <v>1404.0909999999999</v>
      </c>
      <c r="L123" s="73">
        <f t="shared" si="3"/>
        <v>1.3222656200890586</v>
      </c>
    </row>
    <row r="124" spans="1:12" s="19" customFormat="1" ht="15.75" customHeight="1" x14ac:dyDescent="0.25">
      <c r="A124" s="87" t="s">
        <v>255</v>
      </c>
      <c r="B124" s="108"/>
      <c r="C124" s="108"/>
      <c r="D124" s="108"/>
      <c r="E124" s="108"/>
      <c r="F124" s="108"/>
      <c r="G124" s="108"/>
      <c r="H124" s="48"/>
      <c r="I124" s="72" t="s">
        <v>256</v>
      </c>
      <c r="J124" s="18">
        <v>10</v>
      </c>
      <c r="K124" s="18">
        <v>0</v>
      </c>
      <c r="L124" s="73">
        <f t="shared" si="3"/>
        <v>0</v>
      </c>
    </row>
    <row r="125" spans="1:12" s="19" customFormat="1" ht="15.75" customHeight="1" x14ac:dyDescent="0.25">
      <c r="A125" s="87" t="s">
        <v>170</v>
      </c>
      <c r="B125" s="88"/>
      <c r="C125" s="88"/>
      <c r="D125" s="88"/>
      <c r="E125" s="88"/>
      <c r="F125" s="88"/>
      <c r="G125" s="88"/>
      <c r="H125" s="89"/>
      <c r="I125" s="72" t="s">
        <v>171</v>
      </c>
      <c r="J125" s="18">
        <v>5777.62</v>
      </c>
      <c r="K125" s="18">
        <v>0</v>
      </c>
      <c r="L125" s="73">
        <f t="shared" si="3"/>
        <v>0</v>
      </c>
    </row>
    <row r="126" spans="1:12" s="19" customFormat="1" ht="15.75" customHeight="1" x14ac:dyDescent="0.25">
      <c r="A126" s="90" t="s">
        <v>41</v>
      </c>
      <c r="B126" s="91"/>
      <c r="C126" s="91"/>
      <c r="D126" s="91"/>
      <c r="E126" s="91"/>
      <c r="F126" s="91"/>
      <c r="G126" s="91"/>
      <c r="H126" s="92"/>
      <c r="I126" s="71" t="s">
        <v>172</v>
      </c>
      <c r="J126" s="16">
        <f>J128+J127+J130+J129</f>
        <v>45266.280000000006</v>
      </c>
      <c r="K126" s="16">
        <f>K128+K127+K130+K129</f>
        <v>8472.737000000001</v>
      </c>
      <c r="L126" s="17">
        <f t="shared" si="3"/>
        <v>18.717546482724003</v>
      </c>
    </row>
    <row r="127" spans="1:12" s="19" customFormat="1" ht="15.75" customHeight="1" x14ac:dyDescent="0.25">
      <c r="A127" s="105" t="s">
        <v>173</v>
      </c>
      <c r="B127" s="106"/>
      <c r="C127" s="106"/>
      <c r="D127" s="106"/>
      <c r="E127" s="106"/>
      <c r="F127" s="106"/>
      <c r="G127" s="106"/>
      <c r="H127" s="107"/>
      <c r="I127" s="72" t="s">
        <v>174</v>
      </c>
      <c r="J127" s="18">
        <v>75</v>
      </c>
      <c r="K127" s="18">
        <v>12.137</v>
      </c>
      <c r="L127" s="73">
        <f t="shared" si="3"/>
        <v>16.182666666666666</v>
      </c>
    </row>
    <row r="128" spans="1:12" s="19" customFormat="1" ht="15.75" customHeight="1" x14ac:dyDescent="0.25">
      <c r="A128" s="105" t="s">
        <v>175</v>
      </c>
      <c r="B128" s="106"/>
      <c r="C128" s="106"/>
      <c r="D128" s="106"/>
      <c r="E128" s="106"/>
      <c r="F128" s="106"/>
      <c r="G128" s="106"/>
      <c r="H128" s="107"/>
      <c r="I128" s="72" t="s">
        <v>176</v>
      </c>
      <c r="J128" s="18">
        <v>42054.98</v>
      </c>
      <c r="K128" s="18">
        <v>8460.6</v>
      </c>
      <c r="L128" s="73">
        <f t="shared" si="3"/>
        <v>20.117950359267795</v>
      </c>
    </row>
    <row r="129" spans="1:12" s="19" customFormat="1" ht="15.75" customHeight="1" x14ac:dyDescent="0.25">
      <c r="A129" s="105" t="s">
        <v>177</v>
      </c>
      <c r="B129" s="106"/>
      <c r="C129" s="106"/>
      <c r="D129" s="106"/>
      <c r="E129" s="106"/>
      <c r="F129" s="106"/>
      <c r="G129" s="106"/>
      <c r="H129" s="107"/>
      <c r="I129" s="72" t="s">
        <v>178</v>
      </c>
      <c r="J129" s="18">
        <v>3056.3</v>
      </c>
      <c r="K129" s="18">
        <v>0</v>
      </c>
      <c r="L129" s="73">
        <f t="shared" si="3"/>
        <v>0</v>
      </c>
    </row>
    <row r="130" spans="1:12" s="19" customFormat="1" ht="15.75" x14ac:dyDescent="0.25">
      <c r="A130" s="105" t="s">
        <v>179</v>
      </c>
      <c r="B130" s="106"/>
      <c r="C130" s="106"/>
      <c r="D130" s="106"/>
      <c r="E130" s="106"/>
      <c r="F130" s="106"/>
      <c r="G130" s="106"/>
      <c r="H130" s="107"/>
      <c r="I130" s="72" t="s">
        <v>180</v>
      </c>
      <c r="J130" s="18">
        <v>80</v>
      </c>
      <c r="K130" s="18">
        <v>0</v>
      </c>
      <c r="L130" s="73">
        <f t="shared" si="3"/>
        <v>0</v>
      </c>
    </row>
    <row r="131" spans="1:12" s="19" customFormat="1" ht="15.75" customHeight="1" x14ac:dyDescent="0.25">
      <c r="A131" s="90" t="s">
        <v>98</v>
      </c>
      <c r="B131" s="91"/>
      <c r="C131" s="91"/>
      <c r="D131" s="91"/>
      <c r="E131" s="91"/>
      <c r="F131" s="91"/>
      <c r="G131" s="91"/>
      <c r="H131" s="92"/>
      <c r="I131" s="71" t="s">
        <v>181</v>
      </c>
      <c r="J131" s="16">
        <f>J132+J135</f>
        <v>1870.605</v>
      </c>
      <c r="K131" s="16">
        <f>K132+K135</f>
        <v>315.935</v>
      </c>
      <c r="L131" s="17">
        <f t="shared" si="3"/>
        <v>16.889455550476985</v>
      </c>
    </row>
    <row r="132" spans="1:12" s="19" customFormat="1" ht="15.75" customHeight="1" x14ac:dyDescent="0.25">
      <c r="A132" s="87" t="s">
        <v>182</v>
      </c>
      <c r="B132" s="88"/>
      <c r="C132" s="88"/>
      <c r="D132" s="88"/>
      <c r="E132" s="88"/>
      <c r="F132" s="88"/>
      <c r="G132" s="88"/>
      <c r="H132" s="89"/>
      <c r="I132" s="72" t="s">
        <v>183</v>
      </c>
      <c r="J132" s="18">
        <v>1629.518</v>
      </c>
      <c r="K132" s="18">
        <v>261.60899999999998</v>
      </c>
      <c r="L132" s="73">
        <f t="shared" si="3"/>
        <v>16.05437927043457</v>
      </c>
    </row>
    <row r="133" spans="1:12" s="19" customFormat="1" ht="15.75" customHeight="1" x14ac:dyDescent="0.25">
      <c r="A133" s="87"/>
      <c r="B133" s="88"/>
      <c r="C133" s="88"/>
      <c r="D133" s="88"/>
      <c r="E133" s="88"/>
      <c r="F133" s="88"/>
      <c r="G133" s="88"/>
      <c r="H133" s="89"/>
      <c r="I133" s="74" t="s">
        <v>142</v>
      </c>
      <c r="J133" s="7">
        <v>88.69</v>
      </c>
      <c r="K133" s="7">
        <v>12.635</v>
      </c>
      <c r="L133" s="73">
        <f t="shared" si="3"/>
        <v>14.246250986582478</v>
      </c>
    </row>
    <row r="134" spans="1:12" s="19" customFormat="1" ht="15.75" customHeight="1" x14ac:dyDescent="0.25">
      <c r="A134" s="87"/>
      <c r="B134" s="88"/>
      <c r="C134" s="88"/>
      <c r="D134" s="88"/>
      <c r="E134" s="88"/>
      <c r="F134" s="88"/>
      <c r="G134" s="88"/>
      <c r="H134" s="89"/>
      <c r="I134" s="74" t="s">
        <v>143</v>
      </c>
      <c r="J134" s="7">
        <v>26.827999999999999</v>
      </c>
      <c r="K134" s="7">
        <v>3.8159999999999998</v>
      </c>
      <c r="L134" s="73">
        <f t="shared" si="3"/>
        <v>14.223945131951691</v>
      </c>
    </row>
    <row r="135" spans="1:12" s="19" customFormat="1" ht="15.75" customHeight="1" x14ac:dyDescent="0.25">
      <c r="A135" s="87" t="s">
        <v>184</v>
      </c>
      <c r="B135" s="88"/>
      <c r="C135" s="88"/>
      <c r="D135" s="88"/>
      <c r="E135" s="88"/>
      <c r="F135" s="88"/>
      <c r="G135" s="88"/>
      <c r="H135" s="89"/>
      <c r="I135" s="72" t="s">
        <v>185</v>
      </c>
      <c r="J135" s="18">
        <v>241.08699999999999</v>
      </c>
      <c r="K135" s="18">
        <v>54.326000000000001</v>
      </c>
      <c r="L135" s="73">
        <f t="shared" si="3"/>
        <v>22.533774114738666</v>
      </c>
    </row>
    <row r="136" spans="1:12" s="19" customFormat="1" ht="22.5" customHeight="1" x14ac:dyDescent="0.25">
      <c r="A136" s="90" t="s">
        <v>58</v>
      </c>
      <c r="B136" s="91"/>
      <c r="C136" s="91"/>
      <c r="D136" s="91"/>
      <c r="E136" s="91"/>
      <c r="F136" s="91"/>
      <c r="G136" s="91"/>
      <c r="H136" s="92"/>
      <c r="I136" s="71" t="s">
        <v>186</v>
      </c>
      <c r="J136" s="16">
        <f>J137+J141+J148+J152+J145</f>
        <v>719328.53199999989</v>
      </c>
      <c r="K136" s="16">
        <f>K137+K141+K148+K152+K145</f>
        <v>142956.288</v>
      </c>
      <c r="L136" s="17">
        <f t="shared" si="3"/>
        <v>19.873573984689379</v>
      </c>
    </row>
    <row r="137" spans="1:12" s="19" customFormat="1" ht="15.75" x14ac:dyDescent="0.25">
      <c r="A137" s="87" t="s">
        <v>187</v>
      </c>
      <c r="B137" s="88"/>
      <c r="C137" s="88"/>
      <c r="D137" s="88"/>
      <c r="E137" s="88"/>
      <c r="F137" s="88"/>
      <c r="G137" s="88"/>
      <c r="H137" s="89"/>
      <c r="I137" s="72" t="s">
        <v>188</v>
      </c>
      <c r="J137" s="18">
        <v>114813.69</v>
      </c>
      <c r="K137" s="18">
        <v>22887.806</v>
      </c>
      <c r="L137" s="73">
        <f t="shared" si="3"/>
        <v>19.934736005784675</v>
      </c>
    </row>
    <row r="138" spans="1:12" s="19" customFormat="1" ht="15.75" x14ac:dyDescent="0.25">
      <c r="A138" s="87"/>
      <c r="B138" s="88"/>
      <c r="C138" s="88"/>
      <c r="D138" s="88"/>
      <c r="E138" s="88"/>
      <c r="F138" s="88"/>
      <c r="G138" s="88"/>
      <c r="H138" s="89"/>
      <c r="I138" s="74" t="s">
        <v>142</v>
      </c>
      <c r="J138" s="7">
        <v>74610.932000000001</v>
      </c>
      <c r="K138" s="7">
        <v>14697.731</v>
      </c>
      <c r="L138" s="73">
        <f t="shared" si="3"/>
        <v>19.699165532471838</v>
      </c>
    </row>
    <row r="139" spans="1:12" s="19" customFormat="1" ht="15" customHeight="1" x14ac:dyDescent="0.25">
      <c r="A139" s="87"/>
      <c r="B139" s="88"/>
      <c r="C139" s="88"/>
      <c r="D139" s="88"/>
      <c r="E139" s="88"/>
      <c r="F139" s="88"/>
      <c r="G139" s="88"/>
      <c r="H139" s="89"/>
      <c r="I139" s="74" t="s">
        <v>143</v>
      </c>
      <c r="J139" s="7">
        <v>22495</v>
      </c>
      <c r="K139" s="7">
        <v>3712.5889999999999</v>
      </c>
      <c r="L139" s="73">
        <f t="shared" si="3"/>
        <v>16.50406312513892</v>
      </c>
    </row>
    <row r="140" spans="1:12" s="19" customFormat="1" ht="15.75" customHeight="1" x14ac:dyDescent="0.25">
      <c r="A140" s="87"/>
      <c r="B140" s="88"/>
      <c r="C140" s="88"/>
      <c r="D140" s="88"/>
      <c r="E140" s="88"/>
      <c r="F140" s="88"/>
      <c r="G140" s="88"/>
      <c r="H140" s="89"/>
      <c r="I140" s="74" t="s">
        <v>148</v>
      </c>
      <c r="J140" s="59">
        <v>5101.5889999999999</v>
      </c>
      <c r="K140" s="59">
        <v>1906.7280000000001</v>
      </c>
      <c r="L140" s="73">
        <f t="shared" si="3"/>
        <v>37.375178596315777</v>
      </c>
    </row>
    <row r="141" spans="1:12" s="19" customFormat="1" ht="15.75" customHeight="1" x14ac:dyDescent="0.25">
      <c r="A141" s="87" t="s">
        <v>189</v>
      </c>
      <c r="B141" s="88"/>
      <c r="C141" s="88"/>
      <c r="D141" s="88"/>
      <c r="E141" s="88"/>
      <c r="F141" s="88"/>
      <c r="G141" s="88"/>
      <c r="H141" s="89"/>
      <c r="I141" s="72" t="s">
        <v>190</v>
      </c>
      <c r="J141" s="22">
        <v>507578.39500000002</v>
      </c>
      <c r="K141" s="22">
        <v>101374.295</v>
      </c>
      <c r="L141" s="73">
        <f t="shared" si="3"/>
        <v>19.972145386526943</v>
      </c>
    </row>
    <row r="142" spans="1:12" s="19" customFormat="1" ht="15.75" customHeight="1" x14ac:dyDescent="0.25">
      <c r="A142" s="87"/>
      <c r="B142" s="88"/>
      <c r="C142" s="88"/>
      <c r="D142" s="88"/>
      <c r="E142" s="88"/>
      <c r="F142" s="88"/>
      <c r="G142" s="88"/>
      <c r="H142" s="89"/>
      <c r="I142" s="74" t="s">
        <v>142</v>
      </c>
      <c r="J142" s="59">
        <v>316028.83500000002</v>
      </c>
      <c r="K142" s="59">
        <v>61898.542000000001</v>
      </c>
      <c r="L142" s="73">
        <f t="shared" si="3"/>
        <v>19.586358947277706</v>
      </c>
    </row>
    <row r="143" spans="1:12" s="20" customFormat="1" ht="15.75" customHeight="1" x14ac:dyDescent="0.25">
      <c r="A143" s="87"/>
      <c r="B143" s="88"/>
      <c r="C143" s="88"/>
      <c r="D143" s="88"/>
      <c r="E143" s="88"/>
      <c r="F143" s="88"/>
      <c r="G143" s="88"/>
      <c r="H143" s="89"/>
      <c r="I143" s="74" t="s">
        <v>143</v>
      </c>
      <c r="J143" s="59">
        <v>94546.383000000002</v>
      </c>
      <c r="K143" s="59">
        <v>15702.678</v>
      </c>
      <c r="L143" s="73">
        <f t="shared" si="3"/>
        <v>16.608438632707927</v>
      </c>
    </row>
    <row r="144" spans="1:12" s="19" customFormat="1" ht="22.5" customHeight="1" x14ac:dyDescent="0.25">
      <c r="A144" s="87"/>
      <c r="B144" s="88"/>
      <c r="C144" s="88"/>
      <c r="D144" s="88"/>
      <c r="E144" s="88"/>
      <c r="F144" s="88"/>
      <c r="G144" s="88"/>
      <c r="H144" s="89"/>
      <c r="I144" s="74" t="s">
        <v>148</v>
      </c>
      <c r="J144" s="59">
        <v>43235.542999999998</v>
      </c>
      <c r="K144" s="59">
        <v>16875.377</v>
      </c>
      <c r="L144" s="73">
        <f t="shared" si="3"/>
        <v>39.031259535701913</v>
      </c>
    </row>
    <row r="145" spans="1:12" s="19" customFormat="1" ht="15.75" customHeight="1" x14ac:dyDescent="0.25">
      <c r="A145" s="87" t="s">
        <v>191</v>
      </c>
      <c r="B145" s="88"/>
      <c r="C145" s="88"/>
      <c r="D145" s="88"/>
      <c r="E145" s="88"/>
      <c r="F145" s="88"/>
      <c r="G145" s="88"/>
      <c r="H145" s="89"/>
      <c r="I145" s="72" t="s">
        <v>192</v>
      </c>
      <c r="J145" s="22">
        <v>37921.565999999999</v>
      </c>
      <c r="K145" s="22">
        <v>7003.8419999999996</v>
      </c>
      <c r="L145" s="73">
        <f t="shared" si="3"/>
        <v>18.469284733652614</v>
      </c>
    </row>
    <row r="146" spans="1:12" s="19" customFormat="1" ht="15.75" x14ac:dyDescent="0.25">
      <c r="A146" s="87"/>
      <c r="B146" s="88"/>
      <c r="C146" s="88"/>
      <c r="D146" s="88"/>
      <c r="E146" s="88"/>
      <c r="F146" s="88"/>
      <c r="G146" s="88"/>
      <c r="H146" s="89"/>
      <c r="I146" s="74" t="s">
        <v>142</v>
      </c>
      <c r="J146" s="59">
        <v>7314.8</v>
      </c>
      <c r="K146" s="59">
        <v>1059.9580000000001</v>
      </c>
      <c r="L146" s="73">
        <f t="shared" si="3"/>
        <v>14.490594411330454</v>
      </c>
    </row>
    <row r="147" spans="1:12" s="20" customFormat="1" ht="15.75" customHeight="1" x14ac:dyDescent="0.25">
      <c r="A147" s="87"/>
      <c r="B147" s="88"/>
      <c r="C147" s="88"/>
      <c r="D147" s="88"/>
      <c r="E147" s="88"/>
      <c r="F147" s="88"/>
      <c r="G147" s="88"/>
      <c r="H147" s="89"/>
      <c r="I147" s="74" t="s">
        <v>143</v>
      </c>
      <c r="J147" s="59">
        <v>2167.1999999999998</v>
      </c>
      <c r="K147" s="59">
        <v>282.024</v>
      </c>
      <c r="L147" s="73">
        <f t="shared" si="3"/>
        <v>13.013289036544853</v>
      </c>
    </row>
    <row r="148" spans="1:12" s="19" customFormat="1" ht="15.75" x14ac:dyDescent="0.25">
      <c r="A148" s="87" t="s">
        <v>193</v>
      </c>
      <c r="B148" s="88"/>
      <c r="C148" s="88"/>
      <c r="D148" s="88"/>
      <c r="E148" s="88"/>
      <c r="F148" s="88"/>
      <c r="G148" s="88"/>
      <c r="H148" s="89"/>
      <c r="I148" s="72" t="s">
        <v>194</v>
      </c>
      <c r="J148" s="22">
        <v>8543.9130000000005</v>
      </c>
      <c r="K148" s="22">
        <v>1416.086</v>
      </c>
      <c r="L148" s="73">
        <f t="shared" si="3"/>
        <v>16.57420903045244</v>
      </c>
    </row>
    <row r="149" spans="1:12" s="21" customFormat="1" ht="15.75" customHeight="1" x14ac:dyDescent="0.25">
      <c r="A149" s="87"/>
      <c r="B149" s="88"/>
      <c r="C149" s="88"/>
      <c r="D149" s="88"/>
      <c r="E149" s="88"/>
      <c r="F149" s="88"/>
      <c r="G149" s="88"/>
      <c r="H149" s="89"/>
      <c r="I149" s="74" t="s">
        <v>142</v>
      </c>
      <c r="J149" s="59">
        <v>3634.5</v>
      </c>
      <c r="K149" s="59">
        <v>946.28499999999997</v>
      </c>
      <c r="L149" s="73">
        <f t="shared" si="3"/>
        <v>26.036181042784428</v>
      </c>
    </row>
    <row r="150" spans="1:12" s="21" customFormat="1" ht="15.75" x14ac:dyDescent="0.25">
      <c r="A150" s="87"/>
      <c r="B150" s="88"/>
      <c r="C150" s="88"/>
      <c r="D150" s="88"/>
      <c r="E150" s="88"/>
      <c r="F150" s="88"/>
      <c r="G150" s="88"/>
      <c r="H150" s="89"/>
      <c r="I150" s="74" t="s">
        <v>143</v>
      </c>
      <c r="J150" s="59">
        <v>1076.413</v>
      </c>
      <c r="K150" s="59">
        <v>189.41499999999999</v>
      </c>
      <c r="L150" s="73">
        <f t="shared" si="3"/>
        <v>17.596870346233278</v>
      </c>
    </row>
    <row r="151" spans="1:12" s="21" customFormat="1" ht="15.75" customHeight="1" x14ac:dyDescent="0.25">
      <c r="A151" s="87"/>
      <c r="B151" s="88"/>
      <c r="C151" s="88"/>
      <c r="D151" s="88"/>
      <c r="E151" s="88"/>
      <c r="F151" s="88"/>
      <c r="G151" s="88"/>
      <c r="H151" s="89"/>
      <c r="I151" s="74" t="s">
        <v>148</v>
      </c>
      <c r="J151" s="59">
        <v>288</v>
      </c>
      <c r="K151" s="59">
        <v>150.88300000000001</v>
      </c>
      <c r="L151" s="73">
        <f t="shared" si="3"/>
        <v>52.389930555555559</v>
      </c>
    </row>
    <row r="152" spans="1:12" s="19" customFormat="1" ht="15.75" customHeight="1" x14ac:dyDescent="0.25">
      <c r="A152" s="87" t="s">
        <v>195</v>
      </c>
      <c r="B152" s="88"/>
      <c r="C152" s="88"/>
      <c r="D152" s="88"/>
      <c r="E152" s="88"/>
      <c r="F152" s="88"/>
      <c r="G152" s="88"/>
      <c r="H152" s="89"/>
      <c r="I152" s="72" t="s">
        <v>196</v>
      </c>
      <c r="J152" s="22">
        <v>50470.968000000001</v>
      </c>
      <c r="K152" s="22">
        <v>10274.259</v>
      </c>
      <c r="L152" s="73">
        <f t="shared" si="3"/>
        <v>20.356770252553904</v>
      </c>
    </row>
    <row r="153" spans="1:12" s="21" customFormat="1" ht="15.75" customHeight="1" x14ac:dyDescent="0.25">
      <c r="A153" s="87"/>
      <c r="B153" s="88"/>
      <c r="C153" s="88"/>
      <c r="D153" s="88"/>
      <c r="E153" s="88"/>
      <c r="F153" s="88"/>
      <c r="G153" s="88"/>
      <c r="H153" s="89"/>
      <c r="I153" s="74" t="s">
        <v>142</v>
      </c>
      <c r="J153" s="59">
        <v>29616.6</v>
      </c>
      <c r="K153" s="59">
        <v>6752.2569999999996</v>
      </c>
      <c r="L153" s="73">
        <f t="shared" si="3"/>
        <v>22.798893188279546</v>
      </c>
    </row>
    <row r="154" spans="1:12" s="21" customFormat="1" ht="15.75" x14ac:dyDescent="0.25">
      <c r="A154" s="87"/>
      <c r="B154" s="88"/>
      <c r="C154" s="88"/>
      <c r="D154" s="88"/>
      <c r="E154" s="88"/>
      <c r="F154" s="88"/>
      <c r="G154" s="88"/>
      <c r="H154" s="89"/>
      <c r="I154" s="74" t="s">
        <v>143</v>
      </c>
      <c r="J154" s="59">
        <v>8892.2000000000007</v>
      </c>
      <c r="K154" s="59">
        <v>1358.252</v>
      </c>
      <c r="L154" s="73">
        <f t="shared" si="3"/>
        <v>15.274645194664984</v>
      </c>
    </row>
    <row r="155" spans="1:12" s="19" customFormat="1" ht="15.75" customHeight="1" x14ac:dyDescent="0.25">
      <c r="A155" s="87"/>
      <c r="B155" s="88"/>
      <c r="C155" s="88"/>
      <c r="D155" s="88"/>
      <c r="E155" s="88"/>
      <c r="F155" s="88"/>
      <c r="G155" s="88"/>
      <c r="H155" s="89"/>
      <c r="I155" s="74" t="s">
        <v>148</v>
      </c>
      <c r="J155" s="59">
        <v>901.34199999999998</v>
      </c>
      <c r="K155" s="59">
        <v>347.96600000000001</v>
      </c>
      <c r="L155" s="73">
        <f t="shared" si="3"/>
        <v>38.605324061233141</v>
      </c>
    </row>
    <row r="156" spans="1:12" s="19" customFormat="1" ht="15.75" customHeight="1" x14ac:dyDescent="0.25">
      <c r="A156" s="90" t="s">
        <v>53</v>
      </c>
      <c r="B156" s="91"/>
      <c r="C156" s="91"/>
      <c r="D156" s="91"/>
      <c r="E156" s="91"/>
      <c r="F156" s="91"/>
      <c r="G156" s="91"/>
      <c r="H156" s="92"/>
      <c r="I156" s="71" t="s">
        <v>197</v>
      </c>
      <c r="J156" s="16">
        <f>J157+J158</f>
        <v>142161.99100000001</v>
      </c>
      <c r="K156" s="16">
        <f>K157+K158</f>
        <v>29120.593000000001</v>
      </c>
      <c r="L156" s="17">
        <f t="shared" si="3"/>
        <v>20.48409198208261</v>
      </c>
    </row>
    <row r="157" spans="1:12" s="19" customFormat="1" ht="15.75" x14ac:dyDescent="0.25">
      <c r="A157" s="87" t="s">
        <v>198</v>
      </c>
      <c r="B157" s="88"/>
      <c r="C157" s="88"/>
      <c r="D157" s="88"/>
      <c r="E157" s="88"/>
      <c r="F157" s="88"/>
      <c r="G157" s="88"/>
      <c r="H157" s="89"/>
      <c r="I157" s="72" t="s">
        <v>199</v>
      </c>
      <c r="J157" s="18">
        <v>102666.83500000001</v>
      </c>
      <c r="K157" s="18">
        <v>21354.746999999999</v>
      </c>
      <c r="L157" s="73">
        <f t="shared" si="3"/>
        <v>20.800044142784763</v>
      </c>
    </row>
    <row r="158" spans="1:12" s="20" customFormat="1" ht="15.75" customHeight="1" x14ac:dyDescent="0.25">
      <c r="A158" s="87" t="s">
        <v>200</v>
      </c>
      <c r="B158" s="88"/>
      <c r="C158" s="88"/>
      <c r="D158" s="88"/>
      <c r="E158" s="88"/>
      <c r="F158" s="88"/>
      <c r="G158" s="88"/>
      <c r="H158" s="89"/>
      <c r="I158" s="72" t="s">
        <v>201</v>
      </c>
      <c r="J158" s="18">
        <v>39495.156000000003</v>
      </c>
      <c r="K158" s="22">
        <v>7765.8459999999995</v>
      </c>
      <c r="L158" s="73">
        <f t="shared" ref="L158:L182" si="4">K158*100/J158</f>
        <v>19.662780924323982</v>
      </c>
    </row>
    <row r="159" spans="1:12" s="19" customFormat="1" ht="15.75" customHeight="1" x14ac:dyDescent="0.25">
      <c r="A159" s="87"/>
      <c r="B159" s="88"/>
      <c r="C159" s="88"/>
      <c r="D159" s="88"/>
      <c r="E159" s="88"/>
      <c r="F159" s="88"/>
      <c r="G159" s="88"/>
      <c r="H159" s="89"/>
      <c r="I159" s="74" t="s">
        <v>142</v>
      </c>
      <c r="J159" s="7">
        <v>28636.01</v>
      </c>
      <c r="K159" s="7">
        <v>6134.2669999999998</v>
      </c>
      <c r="L159" s="73">
        <f t="shared" si="4"/>
        <v>21.421514379971232</v>
      </c>
    </row>
    <row r="160" spans="1:12" s="19" customFormat="1" ht="15.75" customHeight="1" x14ac:dyDescent="0.25">
      <c r="A160" s="87"/>
      <c r="B160" s="88"/>
      <c r="C160" s="88"/>
      <c r="D160" s="88"/>
      <c r="E160" s="88"/>
      <c r="F160" s="88"/>
      <c r="G160" s="88"/>
      <c r="H160" s="89"/>
      <c r="I160" s="74" t="s">
        <v>143</v>
      </c>
      <c r="J160" s="7">
        <v>8633.1460000000006</v>
      </c>
      <c r="K160" s="7">
        <v>1422.5730000000001</v>
      </c>
      <c r="L160" s="73">
        <f t="shared" si="4"/>
        <v>16.478037090997883</v>
      </c>
    </row>
    <row r="161" spans="1:12" s="19" customFormat="1" ht="15.75" customHeight="1" x14ac:dyDescent="0.25">
      <c r="A161" s="90" t="s">
        <v>57</v>
      </c>
      <c r="B161" s="91"/>
      <c r="C161" s="91"/>
      <c r="D161" s="91"/>
      <c r="E161" s="91"/>
      <c r="F161" s="91"/>
      <c r="G161" s="91"/>
      <c r="H161" s="92"/>
      <c r="I161" s="71" t="s">
        <v>202</v>
      </c>
      <c r="J161" s="16">
        <f>J162</f>
        <v>364.4</v>
      </c>
      <c r="K161" s="16">
        <f>K162</f>
        <v>0</v>
      </c>
      <c r="L161" s="17">
        <f>K161*100/J161</f>
        <v>0</v>
      </c>
    </row>
    <row r="162" spans="1:12" s="20" customFormat="1" ht="15.75" customHeight="1" x14ac:dyDescent="0.25">
      <c r="A162" s="87" t="s">
        <v>264</v>
      </c>
      <c r="B162" s="88"/>
      <c r="C162" s="88"/>
      <c r="D162" s="88"/>
      <c r="E162" s="88"/>
      <c r="F162" s="88"/>
      <c r="G162" s="88"/>
      <c r="H162" s="89"/>
      <c r="I162" s="72" t="s">
        <v>203</v>
      </c>
      <c r="J162" s="18">
        <v>364.4</v>
      </c>
      <c r="K162" s="18">
        <v>0</v>
      </c>
      <c r="L162" s="73">
        <f>K162*100/J162</f>
        <v>0</v>
      </c>
    </row>
    <row r="163" spans="1:12" s="20" customFormat="1" ht="15.75" x14ac:dyDescent="0.25">
      <c r="A163" s="90" t="s">
        <v>115</v>
      </c>
      <c r="B163" s="91"/>
      <c r="C163" s="91"/>
      <c r="D163" s="91"/>
      <c r="E163" s="91"/>
      <c r="F163" s="91"/>
      <c r="G163" s="91"/>
      <c r="H163" s="92"/>
      <c r="I163" s="71" t="s">
        <v>204</v>
      </c>
      <c r="J163" s="16">
        <f>J164+J165+J167+J168</f>
        <v>32894.275999999998</v>
      </c>
      <c r="K163" s="16">
        <f>K164+K165+K167+K168</f>
        <v>5867.05</v>
      </c>
      <c r="L163" s="17">
        <f t="shared" si="4"/>
        <v>17.836081876372656</v>
      </c>
    </row>
    <row r="164" spans="1:12" s="20" customFormat="1" ht="15.75" customHeight="1" x14ac:dyDescent="0.25">
      <c r="A164" s="87" t="s">
        <v>205</v>
      </c>
      <c r="B164" s="88"/>
      <c r="C164" s="88"/>
      <c r="D164" s="88"/>
      <c r="E164" s="88"/>
      <c r="F164" s="88"/>
      <c r="G164" s="88"/>
      <c r="H164" s="89"/>
      <c r="I164" s="72" t="s">
        <v>206</v>
      </c>
      <c r="J164" s="18">
        <v>6005.9</v>
      </c>
      <c r="K164" s="18">
        <v>1398.125</v>
      </c>
      <c r="L164" s="73">
        <f t="shared" si="4"/>
        <v>23.279192127741055</v>
      </c>
    </row>
    <row r="165" spans="1:12" s="19" customFormat="1" ht="16.5" customHeight="1" x14ac:dyDescent="0.25">
      <c r="A165" s="87" t="s">
        <v>207</v>
      </c>
      <c r="B165" s="88"/>
      <c r="C165" s="88"/>
      <c r="D165" s="88"/>
      <c r="E165" s="88"/>
      <c r="F165" s="88"/>
      <c r="G165" s="88"/>
      <c r="H165" s="89"/>
      <c r="I165" s="72" t="s">
        <v>208</v>
      </c>
      <c r="J165" s="18">
        <v>21981.175999999999</v>
      </c>
      <c r="K165" s="22">
        <v>4229.5050000000001</v>
      </c>
      <c r="L165" s="73">
        <f t="shared" si="4"/>
        <v>19.241486442763573</v>
      </c>
    </row>
    <row r="166" spans="1:12" s="19" customFormat="1" ht="15.75" customHeight="1" x14ac:dyDescent="0.25">
      <c r="A166" s="87"/>
      <c r="B166" s="88"/>
      <c r="C166" s="88"/>
      <c r="D166" s="88"/>
      <c r="E166" s="88"/>
      <c r="F166" s="88"/>
      <c r="G166" s="88"/>
      <c r="H166" s="89"/>
      <c r="I166" s="74" t="s">
        <v>142</v>
      </c>
      <c r="J166" s="7">
        <v>59.2</v>
      </c>
      <c r="K166" s="7">
        <v>0</v>
      </c>
      <c r="L166" s="73">
        <f t="shared" si="4"/>
        <v>0</v>
      </c>
    </row>
    <row r="167" spans="1:12" s="19" customFormat="1" ht="15.75" customHeight="1" x14ac:dyDescent="0.25">
      <c r="A167" s="87" t="s">
        <v>209</v>
      </c>
      <c r="B167" s="88"/>
      <c r="C167" s="88"/>
      <c r="D167" s="88"/>
      <c r="E167" s="88"/>
      <c r="F167" s="88"/>
      <c r="G167" s="88"/>
      <c r="H167" s="89"/>
      <c r="I167" s="72" t="s">
        <v>210</v>
      </c>
      <c r="J167" s="18">
        <v>3153.5</v>
      </c>
      <c r="K167" s="18">
        <v>5.3250000000000002</v>
      </c>
      <c r="L167" s="73">
        <f t="shared" si="4"/>
        <v>0.16885999682892025</v>
      </c>
    </row>
    <row r="168" spans="1:12" s="20" customFormat="1" ht="15.75" customHeight="1" x14ac:dyDescent="0.25">
      <c r="A168" s="87" t="s">
        <v>211</v>
      </c>
      <c r="B168" s="88"/>
      <c r="C168" s="88"/>
      <c r="D168" s="88"/>
      <c r="E168" s="88"/>
      <c r="F168" s="88"/>
      <c r="G168" s="88"/>
      <c r="H168" s="89"/>
      <c r="I168" s="72" t="s">
        <v>212</v>
      </c>
      <c r="J168" s="18">
        <v>1753.7</v>
      </c>
      <c r="K168" s="18">
        <v>234.095</v>
      </c>
      <c r="L168" s="73">
        <f t="shared" si="4"/>
        <v>13.348634316017563</v>
      </c>
    </row>
    <row r="169" spans="1:12" s="19" customFormat="1" ht="15.75" customHeight="1" x14ac:dyDescent="0.25">
      <c r="A169" s="87"/>
      <c r="B169" s="88"/>
      <c r="C169" s="88"/>
      <c r="D169" s="88"/>
      <c r="E169" s="88"/>
      <c r="F169" s="88"/>
      <c r="G169" s="88"/>
      <c r="H169" s="89"/>
      <c r="I169" s="74" t="s">
        <v>142</v>
      </c>
      <c r="J169" s="7">
        <v>1258.0999999999999</v>
      </c>
      <c r="K169" s="7">
        <v>160.78399999999999</v>
      </c>
      <c r="L169" s="73">
        <f t="shared" si="4"/>
        <v>12.779906207773628</v>
      </c>
    </row>
    <row r="170" spans="1:12" s="20" customFormat="1" ht="15.75" customHeight="1" x14ac:dyDescent="0.25">
      <c r="A170" s="87"/>
      <c r="B170" s="88"/>
      <c r="C170" s="88"/>
      <c r="D170" s="88"/>
      <c r="E170" s="88"/>
      <c r="F170" s="88"/>
      <c r="G170" s="88"/>
      <c r="H170" s="89"/>
      <c r="I170" s="74" t="s">
        <v>143</v>
      </c>
      <c r="J170" s="7">
        <v>380</v>
      </c>
      <c r="K170" s="7">
        <v>39.81</v>
      </c>
      <c r="L170" s="73">
        <f t="shared" si="4"/>
        <v>10.476315789473684</v>
      </c>
    </row>
    <row r="171" spans="1:12" s="20" customFormat="1" ht="15.75" customHeight="1" x14ac:dyDescent="0.25">
      <c r="A171" s="90" t="s">
        <v>62</v>
      </c>
      <c r="B171" s="91"/>
      <c r="C171" s="91"/>
      <c r="D171" s="91"/>
      <c r="E171" s="91"/>
      <c r="F171" s="91"/>
      <c r="G171" s="91"/>
      <c r="H171" s="92"/>
      <c r="I171" s="71" t="s">
        <v>213</v>
      </c>
      <c r="J171" s="16">
        <f>J180+J176+J172</f>
        <v>56902.036999999997</v>
      </c>
      <c r="K171" s="16">
        <f>K172+K176+K180</f>
        <v>10679.771999999999</v>
      </c>
      <c r="L171" s="17">
        <f t="shared" si="4"/>
        <v>18.768698913186537</v>
      </c>
    </row>
    <row r="172" spans="1:12" s="20" customFormat="1" ht="15.75" customHeight="1" x14ac:dyDescent="0.25">
      <c r="A172" s="87" t="s">
        <v>214</v>
      </c>
      <c r="B172" s="88"/>
      <c r="C172" s="88"/>
      <c r="D172" s="88"/>
      <c r="E172" s="88"/>
      <c r="F172" s="88"/>
      <c r="G172" s="88"/>
      <c r="H172" s="89"/>
      <c r="I172" s="72" t="s">
        <v>215</v>
      </c>
      <c r="J172" s="18">
        <v>34306.966</v>
      </c>
      <c r="K172" s="18">
        <v>6743.6980000000003</v>
      </c>
      <c r="L172" s="73">
        <f t="shared" si="4"/>
        <v>19.656934979327524</v>
      </c>
    </row>
    <row r="173" spans="1:12" s="20" customFormat="1" ht="15.75" customHeight="1" x14ac:dyDescent="0.25">
      <c r="A173" s="87"/>
      <c r="B173" s="88"/>
      <c r="C173" s="88"/>
      <c r="D173" s="88"/>
      <c r="E173" s="88"/>
      <c r="F173" s="88"/>
      <c r="G173" s="88"/>
      <c r="H173" s="89"/>
      <c r="I173" s="74" t="s">
        <v>142</v>
      </c>
      <c r="J173" s="7">
        <v>23175.8</v>
      </c>
      <c r="K173" s="7">
        <v>4131.1530000000002</v>
      </c>
      <c r="L173" s="73">
        <f t="shared" si="4"/>
        <v>17.825287584463105</v>
      </c>
    </row>
    <row r="174" spans="1:12" s="20" customFormat="1" ht="15.75" x14ac:dyDescent="0.25">
      <c r="A174" s="87"/>
      <c r="B174" s="88"/>
      <c r="C174" s="88"/>
      <c r="D174" s="88"/>
      <c r="E174" s="88"/>
      <c r="F174" s="88"/>
      <c r="G174" s="88"/>
      <c r="H174" s="89"/>
      <c r="I174" s="74" t="s">
        <v>143</v>
      </c>
      <c r="J174" s="7">
        <v>6972.9660000000003</v>
      </c>
      <c r="K174" s="7">
        <v>988.62599999999998</v>
      </c>
      <c r="L174" s="73">
        <f t="shared" si="4"/>
        <v>14.177983945425805</v>
      </c>
    </row>
    <row r="175" spans="1:12" s="19" customFormat="1" ht="15.75" customHeight="1" x14ac:dyDescent="0.25">
      <c r="A175" s="46"/>
      <c r="B175" s="47"/>
      <c r="C175" s="47"/>
      <c r="D175" s="47"/>
      <c r="E175" s="47"/>
      <c r="F175" s="47"/>
      <c r="G175" s="47"/>
      <c r="H175" s="48"/>
      <c r="I175" s="74" t="s">
        <v>148</v>
      </c>
      <c r="J175" s="59">
        <v>2288.75</v>
      </c>
      <c r="K175" s="59">
        <v>1042.422</v>
      </c>
      <c r="L175" s="73">
        <f t="shared" si="4"/>
        <v>45.545472419442923</v>
      </c>
    </row>
    <row r="176" spans="1:12" s="19" customFormat="1" ht="15.75" customHeight="1" x14ac:dyDescent="0.25">
      <c r="A176" s="87" t="s">
        <v>216</v>
      </c>
      <c r="B176" s="88"/>
      <c r="C176" s="88"/>
      <c r="D176" s="88"/>
      <c r="E176" s="88"/>
      <c r="F176" s="88"/>
      <c r="G176" s="88"/>
      <c r="H176" s="89"/>
      <c r="I176" s="72" t="s">
        <v>217</v>
      </c>
      <c r="J176" s="18">
        <v>21020.071</v>
      </c>
      <c r="K176" s="18">
        <v>3530.194</v>
      </c>
      <c r="L176" s="73">
        <f t="shared" si="4"/>
        <v>16.794396174970103</v>
      </c>
    </row>
    <row r="177" spans="1:12" s="19" customFormat="1" ht="15.75" x14ac:dyDescent="0.25">
      <c r="A177" s="87"/>
      <c r="B177" s="88"/>
      <c r="C177" s="88"/>
      <c r="D177" s="88"/>
      <c r="E177" s="88"/>
      <c r="F177" s="88"/>
      <c r="G177" s="88"/>
      <c r="H177" s="89"/>
      <c r="I177" s="74" t="s">
        <v>142</v>
      </c>
      <c r="J177" s="7">
        <v>8789</v>
      </c>
      <c r="K177" s="7">
        <v>1885.915</v>
      </c>
      <c r="L177" s="73">
        <f t="shared" si="4"/>
        <v>21.45767436568438</v>
      </c>
    </row>
    <row r="178" spans="1:12" s="19" customFormat="1" ht="15.75" customHeight="1" x14ac:dyDescent="0.25">
      <c r="A178" s="87"/>
      <c r="B178" s="88"/>
      <c r="C178" s="88"/>
      <c r="D178" s="88"/>
      <c r="E178" s="88"/>
      <c r="F178" s="88"/>
      <c r="G178" s="88"/>
      <c r="H178" s="89"/>
      <c r="I178" s="74" t="s">
        <v>143</v>
      </c>
      <c r="J178" s="7">
        <v>2628.1709999999998</v>
      </c>
      <c r="K178" s="7">
        <v>440.64</v>
      </c>
      <c r="L178" s="73">
        <f t="shared" si="4"/>
        <v>16.766032347210285</v>
      </c>
    </row>
    <row r="179" spans="1:12" s="19" customFormat="1" ht="15.75" customHeight="1" x14ac:dyDescent="0.25">
      <c r="A179" s="46"/>
      <c r="B179" s="47"/>
      <c r="C179" s="47"/>
      <c r="D179" s="47"/>
      <c r="E179" s="47"/>
      <c r="F179" s="47"/>
      <c r="G179" s="47"/>
      <c r="H179" s="48"/>
      <c r="I179" s="74" t="s">
        <v>148</v>
      </c>
      <c r="J179" s="59">
        <v>2387.6999999999998</v>
      </c>
      <c r="K179" s="59">
        <v>788.26599999999996</v>
      </c>
      <c r="L179" s="73">
        <f t="shared" si="4"/>
        <v>33.013611425220923</v>
      </c>
    </row>
    <row r="180" spans="1:12" s="19" customFormat="1" ht="15.75" customHeight="1" x14ac:dyDescent="0.25">
      <c r="A180" s="87" t="s">
        <v>218</v>
      </c>
      <c r="B180" s="88"/>
      <c r="C180" s="88"/>
      <c r="D180" s="88"/>
      <c r="E180" s="88"/>
      <c r="F180" s="88"/>
      <c r="G180" s="88"/>
      <c r="H180" s="89"/>
      <c r="I180" s="72" t="s">
        <v>219</v>
      </c>
      <c r="J180" s="18">
        <v>1575</v>
      </c>
      <c r="K180" s="18">
        <v>405.88</v>
      </c>
      <c r="L180" s="73">
        <f t="shared" si="4"/>
        <v>25.77015873015873</v>
      </c>
    </row>
    <row r="181" spans="1:12" s="19" customFormat="1" ht="31.5" x14ac:dyDescent="0.25">
      <c r="A181" s="90" t="s">
        <v>93</v>
      </c>
      <c r="B181" s="91"/>
      <c r="C181" s="91"/>
      <c r="D181" s="91"/>
      <c r="E181" s="91"/>
      <c r="F181" s="91"/>
      <c r="G181" s="91"/>
      <c r="H181" s="92"/>
      <c r="I181" s="71" t="s">
        <v>220</v>
      </c>
      <c r="J181" s="16">
        <f>J182+J183</f>
        <v>114131.32699999999</v>
      </c>
      <c r="K181" s="16">
        <f>K182+K183</f>
        <v>22465.47</v>
      </c>
      <c r="L181" s="17">
        <f t="shared" si="4"/>
        <v>19.68387697796592</v>
      </c>
    </row>
    <row r="182" spans="1:12" s="19" customFormat="1" ht="31.5" x14ac:dyDescent="0.25">
      <c r="A182" s="87" t="s">
        <v>221</v>
      </c>
      <c r="B182" s="88"/>
      <c r="C182" s="88"/>
      <c r="D182" s="88"/>
      <c r="E182" s="88"/>
      <c r="F182" s="88"/>
      <c r="G182" s="88"/>
      <c r="H182" s="89"/>
      <c r="I182" s="72" t="s">
        <v>222</v>
      </c>
      <c r="J182" s="22">
        <v>46365.7</v>
      </c>
      <c r="K182" s="22">
        <v>18918.900000000001</v>
      </c>
      <c r="L182" s="73">
        <f t="shared" si="4"/>
        <v>40.803654425577534</v>
      </c>
    </row>
    <row r="183" spans="1:12" s="19" customFormat="1" ht="15.75" customHeight="1" x14ac:dyDescent="0.25">
      <c r="A183" s="87" t="s">
        <v>223</v>
      </c>
      <c r="B183" s="88"/>
      <c r="C183" s="88"/>
      <c r="D183" s="88"/>
      <c r="E183" s="88"/>
      <c r="F183" s="88"/>
      <c r="G183" s="88"/>
      <c r="H183" s="89"/>
      <c r="I183" s="72" t="s">
        <v>224</v>
      </c>
      <c r="J183" s="22">
        <v>67765.626999999993</v>
      </c>
      <c r="K183" s="22">
        <v>3546.57</v>
      </c>
      <c r="L183" s="73">
        <f>K183*100/J183</f>
        <v>5.2335825063641783</v>
      </c>
    </row>
    <row r="184" spans="1:12" s="19" customFormat="1" ht="15.75" customHeight="1" x14ac:dyDescent="0.25">
      <c r="A184" s="93"/>
      <c r="B184" s="94"/>
      <c r="C184" s="94"/>
      <c r="D184" s="94"/>
      <c r="E184" s="94"/>
      <c r="F184" s="94"/>
      <c r="G184" s="94"/>
      <c r="H184" s="94"/>
      <c r="I184" s="23" t="s">
        <v>225</v>
      </c>
      <c r="J184" s="24">
        <f>J92+J112+J114+J118+J126+J136+J156+J161+J163+J171+J181+J131</f>
        <v>1380011.1819999998</v>
      </c>
      <c r="K184" s="24">
        <f>K92+K112+K114+K118+K126+K131+K136+K156+K161+K163+K171+K181</f>
        <v>252124.80399999997</v>
      </c>
      <c r="L184" s="24">
        <f>K184/J184*100</f>
        <v>18.269765295278599</v>
      </c>
    </row>
    <row r="185" spans="1:12" s="19" customFormat="1" ht="15.75" customHeight="1" x14ac:dyDescent="0.25">
      <c r="A185" s="104"/>
      <c r="B185" s="102"/>
      <c r="C185" s="102"/>
      <c r="D185" s="102"/>
      <c r="E185" s="102"/>
      <c r="F185" s="102"/>
      <c r="G185" s="102"/>
      <c r="H185" s="102"/>
      <c r="I185" s="25" t="s">
        <v>226</v>
      </c>
      <c r="J185" s="6">
        <f>J90-J184</f>
        <v>-38622.38199999975</v>
      </c>
      <c r="K185" s="6">
        <f>K90-K184</f>
        <v>-14634.003999999986</v>
      </c>
      <c r="L185" s="26"/>
    </row>
    <row r="186" spans="1:12" s="19" customFormat="1" ht="36" customHeight="1" x14ac:dyDescent="0.25">
      <c r="A186" s="104"/>
      <c r="B186" s="103"/>
      <c r="C186" s="103"/>
      <c r="D186" s="103"/>
      <c r="E186" s="103"/>
      <c r="F186" s="103"/>
      <c r="G186" s="103"/>
      <c r="H186" s="103"/>
      <c r="I186" s="27" t="s">
        <v>227</v>
      </c>
      <c r="J186" s="6">
        <f>J190+J187</f>
        <v>38622.38199999975</v>
      </c>
      <c r="K186" s="6">
        <f>K190</f>
        <v>14634.003999999957</v>
      </c>
      <c r="L186" s="26"/>
    </row>
    <row r="187" spans="1:12" s="19" customFormat="1" ht="15.75" customHeight="1" x14ac:dyDescent="0.25">
      <c r="A187" s="101" t="s">
        <v>228</v>
      </c>
      <c r="B187" s="103"/>
      <c r="C187" s="103"/>
      <c r="D187" s="103"/>
      <c r="E187" s="103"/>
      <c r="F187" s="103"/>
      <c r="G187" s="103"/>
      <c r="H187" s="103"/>
      <c r="I187" s="75" t="s">
        <v>229</v>
      </c>
      <c r="J187" s="6">
        <f>J188</f>
        <v>11000</v>
      </c>
      <c r="K187" s="6">
        <f>K188</f>
        <v>0</v>
      </c>
      <c r="L187" s="76"/>
    </row>
    <row r="188" spans="1:12" s="19" customFormat="1" ht="31.5" x14ac:dyDescent="0.25">
      <c r="A188" s="101" t="s">
        <v>230</v>
      </c>
      <c r="B188" s="103"/>
      <c r="C188" s="103"/>
      <c r="D188" s="103"/>
      <c r="E188" s="103"/>
      <c r="F188" s="103"/>
      <c r="G188" s="103"/>
      <c r="H188" s="103"/>
      <c r="I188" s="77" t="s">
        <v>231</v>
      </c>
      <c r="J188" s="7">
        <f>J189</f>
        <v>11000</v>
      </c>
      <c r="K188" s="7">
        <f>K189</f>
        <v>0</v>
      </c>
      <c r="L188" s="29"/>
    </row>
    <row r="189" spans="1:12" s="19" customFormat="1" ht="47.25" x14ac:dyDescent="0.25">
      <c r="A189" s="101" t="s">
        <v>232</v>
      </c>
      <c r="B189" s="103"/>
      <c r="C189" s="103"/>
      <c r="D189" s="103"/>
      <c r="E189" s="103"/>
      <c r="F189" s="103"/>
      <c r="G189" s="103"/>
      <c r="H189" s="103"/>
      <c r="I189" s="77" t="s">
        <v>233</v>
      </c>
      <c r="J189" s="7">
        <v>11000</v>
      </c>
      <c r="K189" s="7">
        <v>0</v>
      </c>
      <c r="L189" s="29"/>
    </row>
    <row r="190" spans="1:12" s="19" customFormat="1" ht="15.75" customHeight="1" x14ac:dyDescent="0.25">
      <c r="A190" s="101" t="s">
        <v>234</v>
      </c>
      <c r="B190" s="103"/>
      <c r="C190" s="103"/>
      <c r="D190" s="103"/>
      <c r="E190" s="103"/>
      <c r="F190" s="103"/>
      <c r="G190" s="103"/>
      <c r="H190" s="103"/>
      <c r="I190" s="75" t="s">
        <v>235</v>
      </c>
      <c r="J190" s="6">
        <f>J191+J195</f>
        <v>27622.38199999975</v>
      </c>
      <c r="K190" s="6">
        <f>K191+K195</f>
        <v>14634.003999999957</v>
      </c>
      <c r="L190" s="29"/>
    </row>
    <row r="191" spans="1:12" s="19" customFormat="1" ht="15.75" customHeight="1" x14ac:dyDescent="0.25">
      <c r="A191" s="101" t="s">
        <v>236</v>
      </c>
      <c r="B191" s="103"/>
      <c r="C191" s="103"/>
      <c r="D191" s="103"/>
      <c r="E191" s="103"/>
      <c r="F191" s="103"/>
      <c r="G191" s="103"/>
      <c r="H191" s="103"/>
      <c r="I191" s="77" t="s">
        <v>237</v>
      </c>
      <c r="J191" s="7">
        <f t="shared" ref="J191:K193" si="5">J192</f>
        <v>-1352388.8</v>
      </c>
      <c r="K191" s="7">
        <f t="shared" si="5"/>
        <v>-251577</v>
      </c>
      <c r="L191" s="29">
        <f>K191*100/J191</f>
        <v>18.602416701469281</v>
      </c>
    </row>
    <row r="192" spans="1:12" s="19" customFormat="1" ht="15.75" customHeight="1" x14ac:dyDescent="0.25">
      <c r="A192" s="101" t="s">
        <v>238</v>
      </c>
      <c r="B192" s="103"/>
      <c r="C192" s="103"/>
      <c r="D192" s="103"/>
      <c r="E192" s="103"/>
      <c r="F192" s="103"/>
      <c r="G192" s="103"/>
      <c r="H192" s="103"/>
      <c r="I192" s="77" t="s">
        <v>239</v>
      </c>
      <c r="J192" s="7">
        <f t="shared" si="5"/>
        <v>-1352388.8</v>
      </c>
      <c r="K192" s="7">
        <f t="shared" si="5"/>
        <v>-251577</v>
      </c>
      <c r="L192" s="29">
        <f t="shared" ref="L192:L202" si="6">K192*100/J192</f>
        <v>18.602416701469281</v>
      </c>
    </row>
    <row r="193" spans="1:12" s="19" customFormat="1" ht="32.25" customHeight="1" x14ac:dyDescent="0.25">
      <c r="A193" s="101" t="s">
        <v>240</v>
      </c>
      <c r="B193" s="103"/>
      <c r="C193" s="103"/>
      <c r="D193" s="103"/>
      <c r="E193" s="103"/>
      <c r="F193" s="103"/>
      <c r="G193" s="103"/>
      <c r="H193" s="103"/>
      <c r="I193" s="77" t="s">
        <v>241</v>
      </c>
      <c r="J193" s="7">
        <f t="shared" si="5"/>
        <v>-1352388.8</v>
      </c>
      <c r="K193" s="7">
        <f t="shared" si="5"/>
        <v>-251577</v>
      </c>
      <c r="L193" s="29">
        <f t="shared" si="6"/>
        <v>18.602416701469281</v>
      </c>
    </row>
    <row r="194" spans="1:12" s="30" customFormat="1" ht="31.5" x14ac:dyDescent="0.25">
      <c r="A194" s="101" t="s">
        <v>242</v>
      </c>
      <c r="B194" s="102"/>
      <c r="C194" s="102"/>
      <c r="D194" s="102"/>
      <c r="E194" s="102"/>
      <c r="F194" s="102"/>
      <c r="G194" s="102"/>
      <c r="H194" s="102"/>
      <c r="I194" s="77" t="s">
        <v>243</v>
      </c>
      <c r="J194" s="7">
        <f>-J90-J189</f>
        <v>-1352388.8</v>
      </c>
      <c r="K194" s="7">
        <f>-K90-14086.2</f>
        <v>-251577</v>
      </c>
      <c r="L194" s="29">
        <f t="shared" si="6"/>
        <v>18.602416701469281</v>
      </c>
    </row>
    <row r="195" spans="1:12" s="19" customFormat="1" ht="15.75" x14ac:dyDescent="0.25">
      <c r="A195" s="101" t="s">
        <v>244</v>
      </c>
      <c r="B195" s="103"/>
      <c r="C195" s="103"/>
      <c r="D195" s="103"/>
      <c r="E195" s="103"/>
      <c r="F195" s="103"/>
      <c r="G195" s="103"/>
      <c r="H195" s="103"/>
      <c r="I195" s="77" t="s">
        <v>245</v>
      </c>
      <c r="J195" s="7">
        <f t="shared" ref="J195:K197" si="7">J196</f>
        <v>1380011.1819999998</v>
      </c>
      <c r="K195" s="7">
        <f>K196</f>
        <v>266211.00399999996</v>
      </c>
      <c r="L195" s="29">
        <f t="shared" si="6"/>
        <v>19.290496154834781</v>
      </c>
    </row>
    <row r="196" spans="1:12" s="19" customFormat="1" ht="15.75" x14ac:dyDescent="0.25">
      <c r="A196" s="101" t="s">
        <v>246</v>
      </c>
      <c r="B196" s="103"/>
      <c r="C196" s="103"/>
      <c r="D196" s="103"/>
      <c r="E196" s="103"/>
      <c r="F196" s="103"/>
      <c r="G196" s="103"/>
      <c r="H196" s="103"/>
      <c r="I196" s="77" t="s">
        <v>247</v>
      </c>
      <c r="J196" s="7">
        <f t="shared" si="7"/>
        <v>1380011.1819999998</v>
      </c>
      <c r="K196" s="7">
        <f t="shared" si="7"/>
        <v>266211.00399999996</v>
      </c>
      <c r="L196" s="29">
        <f t="shared" si="6"/>
        <v>19.290496154834781</v>
      </c>
    </row>
    <row r="197" spans="1:12" s="19" customFormat="1" ht="15.75" x14ac:dyDescent="0.25">
      <c r="A197" s="101" t="s">
        <v>248</v>
      </c>
      <c r="B197" s="103"/>
      <c r="C197" s="103"/>
      <c r="D197" s="103"/>
      <c r="E197" s="103"/>
      <c r="F197" s="103"/>
      <c r="G197" s="103"/>
      <c r="H197" s="103"/>
      <c r="I197" s="77" t="s">
        <v>249</v>
      </c>
      <c r="J197" s="7">
        <f t="shared" si="7"/>
        <v>1380011.1819999998</v>
      </c>
      <c r="K197" s="7">
        <f t="shared" si="7"/>
        <v>266211.00399999996</v>
      </c>
      <c r="L197" s="29">
        <f t="shared" si="6"/>
        <v>19.290496154834781</v>
      </c>
    </row>
    <row r="198" spans="1:12" s="19" customFormat="1" ht="31.5" x14ac:dyDescent="0.25">
      <c r="A198" s="101" t="s">
        <v>250</v>
      </c>
      <c r="B198" s="103"/>
      <c r="C198" s="103"/>
      <c r="D198" s="103"/>
      <c r="E198" s="103"/>
      <c r="F198" s="103"/>
      <c r="G198" s="103"/>
      <c r="H198" s="103"/>
      <c r="I198" s="77" t="s">
        <v>251</v>
      </c>
      <c r="J198" s="7">
        <f>J184</f>
        <v>1380011.1819999998</v>
      </c>
      <c r="K198" s="7">
        <f>K184+14086.2</f>
        <v>266211.00399999996</v>
      </c>
      <c r="L198" s="29">
        <f t="shared" si="6"/>
        <v>19.290496154834781</v>
      </c>
    </row>
    <row r="199" spans="1:12" s="19" customFormat="1" ht="24" customHeight="1" x14ac:dyDescent="0.25">
      <c r="B199" s="78"/>
      <c r="C199" s="78"/>
      <c r="D199" s="78"/>
      <c r="E199" s="78"/>
      <c r="F199" s="78"/>
      <c r="G199" s="78"/>
      <c r="H199" s="78"/>
      <c r="I199" s="25" t="s">
        <v>252</v>
      </c>
      <c r="J199" s="78"/>
      <c r="K199" s="78"/>
      <c r="L199" s="31"/>
    </row>
    <row r="200" spans="1:12" s="19" customFormat="1" ht="24" customHeight="1" x14ac:dyDescent="0.25">
      <c r="A200" s="98"/>
      <c r="B200" s="99"/>
      <c r="C200" s="99"/>
      <c r="D200" s="99"/>
      <c r="E200" s="99"/>
      <c r="F200" s="99"/>
      <c r="G200" s="99"/>
      <c r="H200" s="100"/>
      <c r="I200" s="32" t="s">
        <v>142</v>
      </c>
      <c r="J200" s="33">
        <f>J94+J97+J100+J105+J110+J120+J138+J142+J149+J153+J159+J166+J169+J146+J177+J173+J116+J133</f>
        <v>557282.31200000003</v>
      </c>
      <c r="K200" s="33">
        <f>K94+K97+K100+K105+K110+K120+K138+K142+K149+K153+K159+K166+K169+K146+K177+K173+K116+K133</f>
        <v>112473.995</v>
      </c>
      <c r="L200" s="29">
        <f t="shared" si="6"/>
        <v>20.18258835388983</v>
      </c>
    </row>
    <row r="201" spans="1:12" s="19" customFormat="1" ht="17.25" customHeight="1" x14ac:dyDescent="0.25">
      <c r="A201" s="95"/>
      <c r="B201" s="96"/>
      <c r="C201" s="96"/>
      <c r="D201" s="96"/>
      <c r="E201" s="96"/>
      <c r="F201" s="96"/>
      <c r="G201" s="96"/>
      <c r="H201" s="97"/>
      <c r="I201" s="74" t="s">
        <v>143</v>
      </c>
      <c r="J201" s="33">
        <f>J95+J98+J101+J106+J111+J121+J139+J143+J150+J154+J160+J170+J147+J178+J174+J117+J134</f>
        <v>166950.50900000002</v>
      </c>
      <c r="K201" s="33">
        <f>K95+K98+K101+K106+K111+K121+K139+K143+K150+K154+K160+K170+K147+K178+K174+K117+K134</f>
        <v>27333.866000000002</v>
      </c>
      <c r="L201" s="29">
        <f t="shared" si="6"/>
        <v>16.372436456602834</v>
      </c>
    </row>
    <row r="202" spans="1:12" s="19" customFormat="1" ht="15.75" x14ac:dyDescent="0.25">
      <c r="A202" s="98"/>
      <c r="B202" s="99"/>
      <c r="C202" s="99"/>
      <c r="D202" s="99"/>
      <c r="E202" s="99"/>
      <c r="F202" s="99"/>
      <c r="G202" s="99"/>
      <c r="H202" s="100"/>
      <c r="I202" s="32" t="s">
        <v>148</v>
      </c>
      <c r="J202" s="33">
        <f>J102+J140+J144+J151+J155+J175+J179</f>
        <v>61095.02399999999</v>
      </c>
      <c r="K202" s="33">
        <f>K102+K140+K144+K151+K155+K175+K179</f>
        <v>23233.975000000002</v>
      </c>
      <c r="L202" s="29">
        <f t="shared" si="6"/>
        <v>38.029242774337895</v>
      </c>
    </row>
    <row r="203" spans="1:12" s="19" customFormat="1" ht="15.75" x14ac:dyDescent="0.25">
      <c r="A203" s="79"/>
      <c r="B203" s="34"/>
      <c r="C203" s="34"/>
      <c r="D203" s="34"/>
      <c r="E203" s="34"/>
      <c r="F203" s="34"/>
      <c r="G203" s="34"/>
      <c r="H203" s="34"/>
      <c r="I203" s="34"/>
      <c r="J203" s="35"/>
      <c r="K203" s="35"/>
      <c r="L203" s="36"/>
    </row>
    <row r="204" spans="1:12" s="19" customFormat="1" ht="18.75" x14ac:dyDescent="0.3">
      <c r="A204" s="79"/>
      <c r="B204" s="34"/>
      <c r="C204" s="34"/>
      <c r="D204" s="34"/>
      <c r="E204" s="34"/>
      <c r="F204" s="34"/>
      <c r="G204" s="34"/>
      <c r="H204" s="34"/>
      <c r="I204" s="80"/>
      <c r="J204" s="81"/>
      <c r="K204" s="37"/>
      <c r="L204" s="38"/>
    </row>
    <row r="205" spans="1:12" s="19" customFormat="1" ht="18.75" x14ac:dyDescent="0.3">
      <c r="A205" s="82"/>
      <c r="B205" s="83"/>
      <c r="C205" s="83"/>
      <c r="D205" s="83"/>
      <c r="E205" s="84"/>
      <c r="F205" s="83"/>
      <c r="G205" s="83"/>
      <c r="H205" s="83"/>
      <c r="I205" s="79"/>
      <c r="J205" s="85"/>
      <c r="K205" s="85"/>
    </row>
    <row r="206" spans="1:12" s="19" customFormat="1" ht="18.75" x14ac:dyDescent="0.25">
      <c r="A206" s="82"/>
      <c r="B206" s="86"/>
      <c r="C206" s="86"/>
      <c r="D206" s="86"/>
      <c r="E206" s="84"/>
      <c r="F206" s="82"/>
      <c r="G206" s="86"/>
      <c r="H206" s="86"/>
      <c r="J206" s="39"/>
      <c r="K206" s="39"/>
      <c r="L206" s="40"/>
    </row>
    <row r="207" spans="1:12" s="19" customFormat="1" ht="18.75" x14ac:dyDescent="0.3">
      <c r="E207" s="41"/>
      <c r="J207" s="39"/>
      <c r="K207" s="39"/>
      <c r="L207" s="40"/>
    </row>
    <row r="208" spans="1:12" s="19" customFormat="1" ht="18.75" x14ac:dyDescent="0.3">
      <c r="E208" s="41"/>
      <c r="J208" s="39"/>
      <c r="K208" s="39"/>
      <c r="L208" s="40"/>
    </row>
    <row r="209" spans="1:12" s="19" customFormat="1" ht="18.75" x14ac:dyDescent="0.3">
      <c r="E209" s="41"/>
      <c r="J209" s="39"/>
      <c r="K209" s="39"/>
      <c r="L209" s="40"/>
    </row>
    <row r="210" spans="1:12" s="19" customFormat="1" ht="18.75" x14ac:dyDescent="0.3">
      <c r="E210" s="41"/>
      <c r="J210" s="39"/>
      <c r="K210" s="39"/>
      <c r="L210" s="40"/>
    </row>
    <row r="211" spans="1:12" s="19" customFormat="1" ht="18.75" x14ac:dyDescent="0.3">
      <c r="E211" s="41"/>
      <c r="J211" s="39"/>
      <c r="K211" s="39"/>
      <c r="L211" s="40"/>
    </row>
    <row r="212" spans="1:12" s="19" customFormat="1" ht="18.75" x14ac:dyDescent="0.3">
      <c r="E212" s="41"/>
      <c r="J212" s="39"/>
      <c r="K212" s="39"/>
      <c r="L212" s="40"/>
    </row>
    <row r="213" spans="1:12" s="19" customFormat="1" ht="18.75" x14ac:dyDescent="0.3">
      <c r="E213" s="41"/>
      <c r="J213" s="39"/>
      <c r="K213" s="39"/>
      <c r="L213" s="40"/>
    </row>
    <row r="214" spans="1:12" s="19" customFormat="1" ht="18.75" x14ac:dyDescent="0.3">
      <c r="E214" s="41"/>
      <c r="J214" s="39"/>
      <c r="K214" s="39"/>
      <c r="L214" s="40"/>
    </row>
    <row r="215" spans="1:12" s="19" customFormat="1" ht="18.75" x14ac:dyDescent="0.3">
      <c r="E215" s="41"/>
      <c r="J215" s="39"/>
      <c r="K215" s="39"/>
      <c r="L215" s="40"/>
    </row>
    <row r="216" spans="1:12" s="19" customFormat="1" ht="34.5" customHeight="1" x14ac:dyDescent="0.3">
      <c r="E216" s="41"/>
      <c r="J216" s="39"/>
      <c r="K216" s="39"/>
      <c r="L216" s="40"/>
    </row>
    <row r="217" spans="1:12" s="19" customFormat="1" ht="18.75" x14ac:dyDescent="0.3">
      <c r="E217" s="41"/>
      <c r="J217" s="39"/>
      <c r="K217" s="39"/>
      <c r="L217" s="40"/>
    </row>
    <row r="218" spans="1:12" s="19" customFormat="1" ht="19.5" customHeight="1" x14ac:dyDescent="0.3">
      <c r="E218" s="41"/>
      <c r="J218" s="39"/>
      <c r="K218" s="39"/>
      <c r="L218" s="40"/>
    </row>
    <row r="219" spans="1:12" s="19" customFormat="1" ht="18.75" x14ac:dyDescent="0.3">
      <c r="E219" s="41"/>
      <c r="J219" s="39"/>
      <c r="K219" s="39"/>
      <c r="L219" s="40"/>
    </row>
    <row r="220" spans="1:12" s="19" customFormat="1" ht="18.75" x14ac:dyDescent="0.3">
      <c r="E220" s="41"/>
      <c r="J220" s="39"/>
      <c r="K220" s="39"/>
      <c r="L220" s="40"/>
    </row>
    <row r="221" spans="1:12" s="19" customFormat="1" ht="18.75" x14ac:dyDescent="0.3">
      <c r="E221" s="41"/>
      <c r="J221" s="39"/>
      <c r="K221" s="39"/>
      <c r="L221" s="40"/>
    </row>
    <row r="222" spans="1:12" s="19" customFormat="1" ht="18.75" x14ac:dyDescent="0.3">
      <c r="E222" s="41"/>
      <c r="J222" s="39"/>
      <c r="K222" s="39"/>
      <c r="L222" s="40"/>
    </row>
    <row r="223" spans="1:12" s="42" customFormat="1" ht="18.75" x14ac:dyDescent="0.3">
      <c r="A223" s="19"/>
      <c r="B223" s="19"/>
      <c r="C223" s="19"/>
      <c r="D223" s="19"/>
      <c r="E223" s="41"/>
      <c r="F223" s="19"/>
      <c r="G223" s="19"/>
      <c r="H223" s="19"/>
      <c r="I223" s="19"/>
      <c r="J223" s="39"/>
      <c r="K223" s="39"/>
      <c r="L223" s="40"/>
    </row>
    <row r="224" spans="1:12" s="19" customFormat="1" ht="18.75" x14ac:dyDescent="0.3">
      <c r="E224" s="41"/>
      <c r="J224" s="39"/>
      <c r="K224" s="39"/>
      <c r="L224" s="40"/>
    </row>
    <row r="225" spans="5:12" s="19" customFormat="1" ht="18.75" x14ac:dyDescent="0.3">
      <c r="E225" s="41"/>
      <c r="J225" s="39"/>
      <c r="K225" s="39"/>
      <c r="L225" s="40"/>
    </row>
    <row r="226" spans="5:12" s="19" customFormat="1" ht="18.75" x14ac:dyDescent="0.3">
      <c r="E226" s="41"/>
      <c r="J226" s="39"/>
      <c r="K226" s="39"/>
      <c r="L226" s="40"/>
    </row>
    <row r="227" spans="5:12" s="19" customFormat="1" ht="18.75" x14ac:dyDescent="0.3">
      <c r="E227" s="41"/>
      <c r="J227" s="39"/>
      <c r="K227" s="39"/>
      <c r="L227" s="40"/>
    </row>
    <row r="228" spans="5:12" s="19" customFormat="1" ht="18.75" x14ac:dyDescent="0.3">
      <c r="E228" s="41"/>
      <c r="J228" s="39"/>
      <c r="K228" s="39"/>
      <c r="L228" s="40"/>
    </row>
    <row r="229" spans="5:12" s="19" customFormat="1" ht="18.75" x14ac:dyDescent="0.3">
      <c r="E229" s="41"/>
      <c r="J229" s="39"/>
      <c r="K229" s="39"/>
      <c r="L229" s="40"/>
    </row>
    <row r="230" spans="5:12" s="19" customFormat="1" ht="18.75" x14ac:dyDescent="0.3">
      <c r="E230" s="41"/>
      <c r="J230" s="39"/>
      <c r="K230" s="39"/>
      <c r="L230" s="40"/>
    </row>
    <row r="231" spans="5:12" s="19" customFormat="1" ht="18.75" x14ac:dyDescent="0.3">
      <c r="E231" s="41"/>
      <c r="J231" s="39"/>
      <c r="K231" s="39"/>
      <c r="L231" s="40"/>
    </row>
    <row r="232" spans="5:12" s="19" customFormat="1" ht="18.75" x14ac:dyDescent="0.3">
      <c r="E232" s="41"/>
      <c r="J232" s="39"/>
      <c r="K232" s="39"/>
      <c r="L232" s="40"/>
    </row>
    <row r="233" spans="5:12" s="19" customFormat="1" ht="18.75" x14ac:dyDescent="0.3">
      <c r="E233" s="41"/>
      <c r="J233" s="39"/>
      <c r="K233" s="39"/>
      <c r="L233" s="40"/>
    </row>
    <row r="234" spans="5:12" s="19" customFormat="1" ht="18.75" x14ac:dyDescent="0.3">
      <c r="E234" s="41"/>
      <c r="J234" s="39"/>
      <c r="K234" s="39"/>
      <c r="L234" s="40"/>
    </row>
    <row r="235" spans="5:12" s="19" customFormat="1" ht="18.75" x14ac:dyDescent="0.3">
      <c r="E235" s="41"/>
      <c r="J235" s="39"/>
      <c r="K235" s="39"/>
      <c r="L235" s="40"/>
    </row>
    <row r="236" spans="5:12" s="19" customFormat="1" ht="18.75" x14ac:dyDescent="0.3">
      <c r="E236" s="41"/>
      <c r="J236" s="39"/>
      <c r="K236" s="39"/>
      <c r="L236" s="40"/>
    </row>
    <row r="237" spans="5:12" s="19" customFormat="1" ht="18.75" x14ac:dyDescent="0.3">
      <c r="E237" s="41"/>
      <c r="J237" s="39"/>
      <c r="K237" s="39"/>
      <c r="L237" s="40"/>
    </row>
    <row r="238" spans="5:12" s="19" customFormat="1" ht="18.75" x14ac:dyDescent="0.3">
      <c r="E238" s="41"/>
      <c r="J238" s="39"/>
      <c r="K238" s="39"/>
      <c r="L238" s="40"/>
    </row>
    <row r="239" spans="5:12" s="19" customFormat="1" ht="18.75" x14ac:dyDescent="0.3">
      <c r="E239" s="41"/>
      <c r="J239" s="39"/>
      <c r="K239" s="39"/>
      <c r="L239" s="40"/>
    </row>
    <row r="240" spans="5:12" s="19" customFormat="1" ht="18.75" x14ac:dyDescent="0.3">
      <c r="E240" s="41"/>
      <c r="J240" s="39"/>
      <c r="K240" s="39"/>
      <c r="L240" s="40"/>
    </row>
    <row r="241" spans="5:12" s="19" customFormat="1" ht="18.75" x14ac:dyDescent="0.3">
      <c r="E241" s="41"/>
      <c r="J241" s="39"/>
      <c r="K241" s="39"/>
      <c r="L241" s="40"/>
    </row>
    <row r="242" spans="5:12" s="19" customFormat="1" ht="18.75" x14ac:dyDescent="0.3">
      <c r="E242" s="41"/>
      <c r="J242" s="39"/>
      <c r="K242" s="39"/>
      <c r="L242" s="40"/>
    </row>
    <row r="243" spans="5:12" s="19" customFormat="1" ht="18.75" x14ac:dyDescent="0.3">
      <c r="E243" s="41"/>
      <c r="J243" s="39"/>
      <c r="K243" s="39"/>
      <c r="L243" s="40"/>
    </row>
    <row r="244" spans="5:12" s="19" customFormat="1" ht="18.75" x14ac:dyDescent="0.3">
      <c r="E244" s="41"/>
      <c r="J244" s="39"/>
      <c r="K244" s="39"/>
      <c r="L244" s="40"/>
    </row>
    <row r="245" spans="5:12" s="19" customFormat="1" ht="18.75" x14ac:dyDescent="0.3">
      <c r="E245" s="41"/>
      <c r="J245" s="39"/>
      <c r="K245" s="39"/>
      <c r="L245" s="40"/>
    </row>
    <row r="246" spans="5:12" s="19" customFormat="1" ht="18.75" x14ac:dyDescent="0.3">
      <c r="E246" s="41"/>
      <c r="J246" s="39"/>
      <c r="K246" s="39"/>
      <c r="L246" s="40"/>
    </row>
    <row r="247" spans="5:12" s="19" customFormat="1" ht="18.75" x14ac:dyDescent="0.3">
      <c r="E247" s="41"/>
      <c r="J247" s="39"/>
      <c r="K247" s="39"/>
      <c r="L247" s="40"/>
    </row>
    <row r="248" spans="5:12" s="19" customFormat="1" ht="18.75" x14ac:dyDescent="0.3">
      <c r="E248" s="41"/>
      <c r="J248" s="39"/>
      <c r="K248" s="39"/>
      <c r="L248" s="40"/>
    </row>
    <row r="249" spans="5:12" s="19" customFormat="1" ht="18.75" x14ac:dyDescent="0.3">
      <c r="E249" s="41"/>
      <c r="J249" s="39"/>
      <c r="K249" s="39"/>
      <c r="L249" s="40"/>
    </row>
    <row r="250" spans="5:12" s="19" customFormat="1" ht="18.75" x14ac:dyDescent="0.3">
      <c r="E250" s="41"/>
      <c r="J250" s="39"/>
      <c r="K250" s="39"/>
      <c r="L250" s="40"/>
    </row>
    <row r="251" spans="5:12" s="19" customFormat="1" ht="18.75" x14ac:dyDescent="0.3">
      <c r="E251" s="41"/>
      <c r="J251" s="39"/>
      <c r="K251" s="39"/>
      <c r="L251" s="40"/>
    </row>
    <row r="252" spans="5:12" s="19" customFormat="1" ht="18.75" x14ac:dyDescent="0.3">
      <c r="E252" s="41"/>
      <c r="J252" s="39"/>
      <c r="K252" s="39"/>
      <c r="L252" s="40"/>
    </row>
    <row r="253" spans="5:12" s="19" customFormat="1" ht="18.75" x14ac:dyDescent="0.3">
      <c r="E253" s="41"/>
      <c r="J253" s="39"/>
      <c r="K253" s="39"/>
      <c r="L253" s="40"/>
    </row>
    <row r="254" spans="5:12" s="19" customFormat="1" ht="18.75" x14ac:dyDescent="0.3">
      <c r="E254" s="41"/>
      <c r="J254" s="39"/>
      <c r="K254" s="39"/>
      <c r="L254" s="40"/>
    </row>
    <row r="255" spans="5:12" s="19" customFormat="1" ht="18.75" x14ac:dyDescent="0.3">
      <c r="E255" s="41"/>
      <c r="J255" s="39"/>
      <c r="K255" s="39"/>
      <c r="L255" s="40"/>
    </row>
    <row r="256" spans="5:12" s="19" customFormat="1" ht="18.75" x14ac:dyDescent="0.3">
      <c r="E256" s="41"/>
      <c r="J256" s="39"/>
      <c r="K256" s="39"/>
      <c r="L256" s="40"/>
    </row>
    <row r="257" spans="5:12" s="19" customFormat="1" ht="18.75" x14ac:dyDescent="0.3">
      <c r="E257" s="41"/>
      <c r="J257" s="39"/>
      <c r="K257" s="39"/>
      <c r="L257" s="40"/>
    </row>
    <row r="258" spans="5:12" s="19" customFormat="1" ht="18.75" x14ac:dyDescent="0.3">
      <c r="E258" s="41"/>
      <c r="J258" s="39"/>
      <c r="K258" s="39"/>
      <c r="L258" s="40"/>
    </row>
    <row r="259" spans="5:12" s="19" customFormat="1" ht="18.75" x14ac:dyDescent="0.3">
      <c r="E259" s="41"/>
      <c r="J259" s="39"/>
      <c r="K259" s="39"/>
      <c r="L259" s="40"/>
    </row>
    <row r="260" spans="5:12" s="19" customFormat="1" ht="18.75" x14ac:dyDescent="0.3">
      <c r="E260" s="41"/>
      <c r="J260" s="39"/>
      <c r="K260" s="39"/>
      <c r="L260" s="40"/>
    </row>
    <row r="261" spans="5:12" s="19" customFormat="1" ht="18.75" x14ac:dyDescent="0.3">
      <c r="E261" s="41"/>
      <c r="J261" s="39"/>
      <c r="K261" s="39"/>
      <c r="L261" s="40"/>
    </row>
    <row r="262" spans="5:12" s="19" customFormat="1" ht="18.75" x14ac:dyDescent="0.3">
      <c r="E262" s="41"/>
      <c r="J262" s="39"/>
      <c r="K262" s="39"/>
      <c r="L262" s="40"/>
    </row>
    <row r="263" spans="5:12" s="19" customFormat="1" ht="18.75" x14ac:dyDescent="0.3">
      <c r="E263" s="41"/>
      <c r="J263" s="39"/>
      <c r="K263" s="39"/>
      <c r="L263" s="40"/>
    </row>
    <row r="264" spans="5:12" s="19" customFormat="1" ht="18.75" x14ac:dyDescent="0.3">
      <c r="E264" s="41"/>
      <c r="J264" s="39"/>
      <c r="K264" s="39"/>
      <c r="L264" s="40"/>
    </row>
    <row r="265" spans="5:12" s="19" customFormat="1" ht="18.75" x14ac:dyDescent="0.3">
      <c r="E265" s="41"/>
      <c r="J265" s="39"/>
      <c r="K265" s="39"/>
      <c r="L265" s="40"/>
    </row>
    <row r="266" spans="5:12" s="19" customFormat="1" ht="18.75" x14ac:dyDescent="0.3">
      <c r="E266" s="41"/>
      <c r="J266" s="39"/>
      <c r="K266" s="39"/>
      <c r="L266" s="40"/>
    </row>
    <row r="267" spans="5:12" s="19" customFormat="1" ht="18.75" x14ac:dyDescent="0.3">
      <c r="E267" s="41"/>
      <c r="J267" s="39"/>
      <c r="K267" s="39"/>
      <c r="L267" s="40"/>
    </row>
    <row r="268" spans="5:12" s="19" customFormat="1" ht="18.75" x14ac:dyDescent="0.3">
      <c r="E268" s="41"/>
      <c r="J268" s="39"/>
      <c r="K268" s="39"/>
      <c r="L268" s="40"/>
    </row>
    <row r="269" spans="5:12" s="19" customFormat="1" ht="18.75" x14ac:dyDescent="0.3">
      <c r="E269" s="41"/>
      <c r="J269" s="39"/>
      <c r="K269" s="39"/>
      <c r="L269" s="40"/>
    </row>
    <row r="270" spans="5:12" s="19" customFormat="1" ht="18.75" x14ac:dyDescent="0.3">
      <c r="E270" s="41"/>
      <c r="J270" s="39"/>
      <c r="K270" s="39"/>
      <c r="L270" s="40"/>
    </row>
    <row r="271" spans="5:12" s="19" customFormat="1" ht="18.75" x14ac:dyDescent="0.3">
      <c r="E271" s="41"/>
      <c r="J271" s="39"/>
      <c r="K271" s="39"/>
      <c r="L271" s="40"/>
    </row>
    <row r="272" spans="5:12" s="19" customFormat="1" ht="18.75" x14ac:dyDescent="0.3">
      <c r="E272" s="41"/>
      <c r="J272" s="39"/>
      <c r="K272" s="39"/>
      <c r="L272" s="40"/>
    </row>
    <row r="273" spans="5:12" s="19" customFormat="1" ht="18.75" x14ac:dyDescent="0.3">
      <c r="E273" s="41"/>
      <c r="J273" s="39"/>
      <c r="K273" s="39"/>
      <c r="L273" s="40"/>
    </row>
    <row r="274" spans="5:12" s="19" customFormat="1" ht="18.75" x14ac:dyDescent="0.3">
      <c r="E274" s="41"/>
      <c r="J274" s="39"/>
      <c r="K274" s="39"/>
      <c r="L274" s="40"/>
    </row>
    <row r="275" spans="5:12" s="19" customFormat="1" ht="18.75" x14ac:dyDescent="0.3">
      <c r="E275" s="41"/>
      <c r="J275" s="39"/>
      <c r="K275" s="39"/>
      <c r="L275" s="40"/>
    </row>
    <row r="276" spans="5:12" s="19" customFormat="1" ht="18.75" x14ac:dyDescent="0.3">
      <c r="E276" s="41"/>
      <c r="J276" s="39"/>
      <c r="K276" s="39"/>
      <c r="L276" s="40"/>
    </row>
    <row r="277" spans="5:12" s="19" customFormat="1" ht="18.75" x14ac:dyDescent="0.3">
      <c r="E277" s="41"/>
      <c r="J277" s="39"/>
      <c r="K277" s="39"/>
      <c r="L277" s="40"/>
    </row>
    <row r="278" spans="5:12" s="19" customFormat="1" ht="18.75" x14ac:dyDescent="0.3">
      <c r="E278" s="41"/>
      <c r="J278" s="39"/>
      <c r="K278" s="39"/>
      <c r="L278" s="40"/>
    </row>
    <row r="279" spans="5:12" s="19" customFormat="1" ht="18.75" x14ac:dyDescent="0.3">
      <c r="E279" s="41"/>
      <c r="J279" s="39"/>
      <c r="K279" s="39"/>
      <c r="L279" s="40"/>
    </row>
    <row r="280" spans="5:12" s="19" customFormat="1" ht="18.75" x14ac:dyDescent="0.3">
      <c r="E280" s="41"/>
      <c r="J280" s="39"/>
      <c r="K280" s="39"/>
      <c r="L280" s="40"/>
    </row>
    <row r="281" spans="5:12" s="19" customFormat="1" ht="18.75" x14ac:dyDescent="0.3">
      <c r="E281" s="41"/>
      <c r="J281" s="39"/>
      <c r="K281" s="39"/>
      <c r="L281" s="40"/>
    </row>
    <row r="282" spans="5:12" s="19" customFormat="1" ht="18.75" x14ac:dyDescent="0.3">
      <c r="E282" s="41"/>
      <c r="J282" s="39"/>
      <c r="K282" s="39"/>
      <c r="L282" s="40"/>
    </row>
    <row r="283" spans="5:12" s="19" customFormat="1" ht="18.75" x14ac:dyDescent="0.3">
      <c r="E283" s="41"/>
      <c r="J283" s="39"/>
      <c r="K283" s="39"/>
      <c r="L283" s="40"/>
    </row>
    <row r="284" spans="5:12" s="19" customFormat="1" ht="18.75" x14ac:dyDescent="0.3">
      <c r="E284" s="41"/>
      <c r="J284" s="39"/>
      <c r="K284" s="39"/>
      <c r="L284" s="40"/>
    </row>
    <row r="285" spans="5:12" s="19" customFormat="1" ht="18.75" x14ac:dyDescent="0.3">
      <c r="E285" s="41"/>
      <c r="J285" s="39"/>
      <c r="K285" s="39"/>
      <c r="L285" s="40"/>
    </row>
    <row r="286" spans="5:12" s="19" customFormat="1" ht="18.75" x14ac:dyDescent="0.3">
      <c r="E286" s="41"/>
      <c r="J286" s="39"/>
      <c r="K286" s="39"/>
      <c r="L286" s="40"/>
    </row>
    <row r="287" spans="5:12" s="19" customFormat="1" ht="18.75" x14ac:dyDescent="0.3">
      <c r="E287" s="41"/>
      <c r="J287" s="39"/>
      <c r="K287" s="39"/>
      <c r="L287" s="40"/>
    </row>
    <row r="288" spans="5:12" s="19" customFormat="1" ht="18.75" x14ac:dyDescent="0.3">
      <c r="E288" s="41"/>
      <c r="J288" s="39"/>
      <c r="K288" s="39"/>
      <c r="L288" s="40"/>
    </row>
    <row r="289" spans="5:12" s="19" customFormat="1" ht="18.75" x14ac:dyDescent="0.3">
      <c r="E289" s="41"/>
      <c r="J289" s="39"/>
      <c r="K289" s="39"/>
      <c r="L289" s="40"/>
    </row>
    <row r="290" spans="5:12" s="19" customFormat="1" ht="18.75" x14ac:dyDescent="0.3">
      <c r="E290" s="41"/>
      <c r="J290" s="39"/>
      <c r="K290" s="39"/>
      <c r="L290" s="40"/>
    </row>
    <row r="291" spans="5:12" s="19" customFormat="1" ht="18.75" x14ac:dyDescent="0.3">
      <c r="E291" s="41"/>
      <c r="J291" s="39"/>
      <c r="K291" s="39"/>
      <c r="L291" s="40"/>
    </row>
    <row r="292" spans="5:12" s="19" customFormat="1" ht="18.75" x14ac:dyDescent="0.3">
      <c r="E292" s="41"/>
      <c r="J292" s="39"/>
      <c r="K292" s="39"/>
      <c r="L292" s="40"/>
    </row>
    <row r="293" spans="5:12" s="19" customFormat="1" ht="18.75" x14ac:dyDescent="0.3">
      <c r="E293" s="41"/>
      <c r="J293" s="39"/>
      <c r="K293" s="39"/>
      <c r="L293" s="40"/>
    </row>
    <row r="294" spans="5:12" s="19" customFormat="1" ht="18.75" x14ac:dyDescent="0.3">
      <c r="E294" s="41"/>
      <c r="J294" s="39"/>
      <c r="K294" s="39"/>
      <c r="L294" s="40"/>
    </row>
    <row r="295" spans="5:12" s="19" customFormat="1" ht="18.75" x14ac:dyDescent="0.3">
      <c r="E295" s="41"/>
      <c r="J295" s="39"/>
      <c r="K295" s="39"/>
      <c r="L295" s="40"/>
    </row>
    <row r="296" spans="5:12" s="19" customFormat="1" ht="18.75" x14ac:dyDescent="0.3">
      <c r="E296" s="41"/>
      <c r="J296" s="39"/>
      <c r="K296" s="39"/>
      <c r="L296" s="40"/>
    </row>
    <row r="297" spans="5:12" s="19" customFormat="1" ht="18.75" x14ac:dyDescent="0.3">
      <c r="E297" s="41"/>
      <c r="J297" s="39"/>
      <c r="K297" s="39"/>
      <c r="L297" s="40"/>
    </row>
    <row r="298" spans="5:12" s="19" customFormat="1" ht="18.75" x14ac:dyDescent="0.3">
      <c r="E298" s="41"/>
      <c r="J298" s="39"/>
      <c r="K298" s="39"/>
      <c r="L298" s="40"/>
    </row>
    <row r="299" spans="5:12" s="19" customFormat="1" ht="18.75" x14ac:dyDescent="0.3">
      <c r="E299" s="41"/>
      <c r="J299" s="39"/>
      <c r="K299" s="39"/>
      <c r="L299" s="40"/>
    </row>
    <row r="300" spans="5:12" s="19" customFormat="1" ht="18.75" x14ac:dyDescent="0.3">
      <c r="E300" s="41"/>
      <c r="J300" s="39"/>
      <c r="K300" s="39"/>
      <c r="L300" s="40"/>
    </row>
    <row r="301" spans="5:12" s="19" customFormat="1" ht="18.75" x14ac:dyDescent="0.3">
      <c r="E301" s="41"/>
      <c r="J301" s="39"/>
      <c r="K301" s="39"/>
      <c r="L301" s="40"/>
    </row>
    <row r="302" spans="5:12" s="19" customFormat="1" ht="18.75" x14ac:dyDescent="0.3">
      <c r="E302" s="41"/>
      <c r="J302" s="39"/>
      <c r="K302" s="39"/>
      <c r="L302" s="40"/>
    </row>
    <row r="303" spans="5:12" s="19" customFormat="1" ht="18.75" x14ac:dyDescent="0.3">
      <c r="E303" s="41"/>
      <c r="J303" s="39"/>
      <c r="K303" s="39"/>
      <c r="L303" s="40"/>
    </row>
    <row r="304" spans="5:12" s="19" customFormat="1" ht="18.75" x14ac:dyDescent="0.3">
      <c r="E304" s="41"/>
      <c r="J304" s="39"/>
      <c r="K304" s="39"/>
      <c r="L304" s="40"/>
    </row>
    <row r="305" spans="5:12" s="19" customFormat="1" ht="18.75" x14ac:dyDescent="0.3">
      <c r="E305" s="41"/>
      <c r="J305" s="39"/>
      <c r="K305" s="39"/>
      <c r="L305" s="40"/>
    </row>
    <row r="306" spans="5:12" s="19" customFormat="1" ht="18.75" x14ac:dyDescent="0.3">
      <c r="E306" s="41"/>
      <c r="J306" s="39"/>
      <c r="K306" s="39"/>
      <c r="L306" s="40"/>
    </row>
    <row r="307" spans="5:12" s="19" customFormat="1" ht="18.75" x14ac:dyDescent="0.3">
      <c r="E307" s="41"/>
      <c r="J307" s="39"/>
      <c r="K307" s="39"/>
      <c r="L307" s="40"/>
    </row>
    <row r="308" spans="5:12" s="19" customFormat="1" ht="18.75" x14ac:dyDescent="0.3">
      <c r="E308" s="41"/>
      <c r="J308" s="39"/>
      <c r="K308" s="39"/>
      <c r="L308" s="40"/>
    </row>
    <row r="309" spans="5:12" s="19" customFormat="1" ht="18.75" x14ac:dyDescent="0.3">
      <c r="E309" s="41"/>
      <c r="J309" s="39"/>
      <c r="K309" s="39"/>
      <c r="L309" s="40"/>
    </row>
    <row r="310" spans="5:12" s="19" customFormat="1" ht="18.75" x14ac:dyDescent="0.3">
      <c r="E310" s="41"/>
      <c r="J310" s="39"/>
      <c r="K310" s="39"/>
      <c r="L310" s="40"/>
    </row>
    <row r="311" spans="5:12" s="19" customFormat="1" ht="18.75" x14ac:dyDescent="0.3">
      <c r="E311" s="41"/>
      <c r="J311" s="39"/>
      <c r="K311" s="39"/>
      <c r="L311" s="40"/>
    </row>
    <row r="312" spans="5:12" s="19" customFormat="1" ht="18.75" x14ac:dyDescent="0.3">
      <c r="E312" s="41"/>
      <c r="J312" s="39"/>
      <c r="K312" s="39"/>
      <c r="L312" s="40"/>
    </row>
    <row r="313" spans="5:12" s="19" customFormat="1" ht="18.75" x14ac:dyDescent="0.3">
      <c r="E313" s="41"/>
      <c r="J313" s="39"/>
      <c r="K313" s="39"/>
      <c r="L313" s="40"/>
    </row>
    <row r="314" spans="5:12" s="19" customFormat="1" ht="18.75" x14ac:dyDescent="0.3">
      <c r="E314" s="41"/>
      <c r="J314" s="39"/>
      <c r="K314" s="39"/>
      <c r="L314" s="40"/>
    </row>
    <row r="315" spans="5:12" s="19" customFormat="1" ht="18.75" x14ac:dyDescent="0.3">
      <c r="E315" s="41"/>
      <c r="J315" s="39"/>
      <c r="K315" s="39"/>
      <c r="L315" s="40"/>
    </row>
    <row r="316" spans="5:12" s="19" customFormat="1" ht="18.75" x14ac:dyDescent="0.3">
      <c r="E316" s="41"/>
      <c r="J316" s="39"/>
      <c r="K316" s="39"/>
      <c r="L316" s="40"/>
    </row>
    <row r="317" spans="5:12" s="19" customFormat="1" ht="18.75" x14ac:dyDescent="0.3">
      <c r="E317" s="41"/>
      <c r="J317" s="39"/>
      <c r="K317" s="39"/>
      <c r="L317" s="40"/>
    </row>
    <row r="318" spans="5:12" s="19" customFormat="1" ht="18.75" x14ac:dyDescent="0.3">
      <c r="E318" s="41"/>
      <c r="J318" s="39"/>
      <c r="K318" s="39"/>
      <c r="L318" s="40"/>
    </row>
    <row r="319" spans="5:12" s="19" customFormat="1" ht="18.75" x14ac:dyDescent="0.3">
      <c r="E319" s="41"/>
      <c r="J319" s="39"/>
      <c r="K319" s="39"/>
      <c r="L319" s="40"/>
    </row>
    <row r="320" spans="5:12" s="19" customFormat="1" ht="18.75" x14ac:dyDescent="0.3">
      <c r="E320" s="41"/>
      <c r="J320" s="39"/>
      <c r="K320" s="39"/>
      <c r="L320" s="40"/>
    </row>
    <row r="321" spans="5:12" s="19" customFormat="1" ht="18.75" x14ac:dyDescent="0.3">
      <c r="E321" s="41"/>
      <c r="J321" s="39"/>
      <c r="K321" s="39"/>
      <c r="L321" s="40"/>
    </row>
    <row r="322" spans="5:12" s="19" customFormat="1" ht="18.75" x14ac:dyDescent="0.3">
      <c r="E322" s="41"/>
      <c r="J322" s="39"/>
      <c r="K322" s="39"/>
      <c r="L322" s="40"/>
    </row>
    <row r="323" spans="5:12" s="19" customFormat="1" ht="18.75" x14ac:dyDescent="0.3">
      <c r="E323" s="41"/>
      <c r="J323" s="39"/>
      <c r="K323" s="39"/>
      <c r="L323" s="40"/>
    </row>
    <row r="324" spans="5:12" s="19" customFormat="1" ht="18.75" x14ac:dyDescent="0.3">
      <c r="E324" s="41"/>
      <c r="J324" s="39"/>
      <c r="K324" s="39"/>
      <c r="L324" s="40"/>
    </row>
    <row r="325" spans="5:12" s="19" customFormat="1" ht="18.75" x14ac:dyDescent="0.3">
      <c r="E325" s="41"/>
      <c r="J325" s="39"/>
      <c r="K325" s="39"/>
      <c r="L325" s="40"/>
    </row>
    <row r="326" spans="5:12" s="19" customFormat="1" ht="18.75" x14ac:dyDescent="0.3">
      <c r="E326" s="41"/>
      <c r="J326" s="39"/>
      <c r="K326" s="39"/>
      <c r="L326" s="40"/>
    </row>
    <row r="327" spans="5:12" s="19" customFormat="1" ht="18.75" x14ac:dyDescent="0.3">
      <c r="E327" s="41"/>
      <c r="J327" s="39"/>
      <c r="K327" s="39"/>
      <c r="L327" s="40"/>
    </row>
    <row r="328" spans="5:12" s="19" customFormat="1" ht="18.75" x14ac:dyDescent="0.3">
      <c r="E328" s="41"/>
      <c r="J328" s="39"/>
      <c r="K328" s="39"/>
      <c r="L328" s="40"/>
    </row>
    <row r="329" spans="5:12" s="19" customFormat="1" ht="18.75" x14ac:dyDescent="0.3">
      <c r="E329" s="41"/>
      <c r="J329" s="39"/>
      <c r="K329" s="39"/>
      <c r="L329" s="40"/>
    </row>
    <row r="330" spans="5:12" s="19" customFormat="1" ht="18.75" x14ac:dyDescent="0.3">
      <c r="E330" s="41"/>
      <c r="J330" s="39"/>
      <c r="K330" s="39"/>
      <c r="L330" s="40"/>
    </row>
    <row r="331" spans="5:12" s="19" customFormat="1" ht="18.75" x14ac:dyDescent="0.3">
      <c r="E331" s="41"/>
      <c r="J331" s="39"/>
      <c r="K331" s="39"/>
      <c r="L331" s="40"/>
    </row>
    <row r="332" spans="5:12" s="19" customFormat="1" ht="18.75" x14ac:dyDescent="0.3">
      <c r="E332" s="41"/>
      <c r="J332" s="39"/>
      <c r="K332" s="39"/>
      <c r="L332" s="40"/>
    </row>
    <row r="333" spans="5:12" s="19" customFormat="1" ht="18.75" x14ac:dyDescent="0.3">
      <c r="E333" s="41"/>
      <c r="J333" s="39"/>
      <c r="K333" s="39"/>
      <c r="L333" s="40"/>
    </row>
    <row r="334" spans="5:12" s="19" customFormat="1" ht="18.75" x14ac:dyDescent="0.3">
      <c r="E334" s="41"/>
      <c r="J334" s="39"/>
      <c r="K334" s="39"/>
      <c r="L334" s="40"/>
    </row>
    <row r="335" spans="5:12" s="19" customFormat="1" ht="18.75" x14ac:dyDescent="0.3">
      <c r="E335" s="41"/>
      <c r="J335" s="39"/>
      <c r="K335" s="39"/>
      <c r="L335" s="40"/>
    </row>
    <row r="336" spans="5:12" s="19" customFormat="1" ht="18.75" x14ac:dyDescent="0.3">
      <c r="E336" s="41"/>
      <c r="J336" s="39"/>
      <c r="K336" s="39"/>
      <c r="L336" s="40"/>
    </row>
    <row r="337" spans="5:12" s="19" customFormat="1" ht="18.75" x14ac:dyDescent="0.3">
      <c r="E337" s="41"/>
      <c r="J337" s="39"/>
      <c r="K337" s="39"/>
      <c r="L337" s="40"/>
    </row>
    <row r="338" spans="5:12" s="19" customFormat="1" ht="18.75" x14ac:dyDescent="0.3">
      <c r="E338" s="41"/>
      <c r="J338" s="39"/>
      <c r="K338" s="39"/>
      <c r="L338" s="40"/>
    </row>
    <row r="339" spans="5:12" s="19" customFormat="1" ht="18.75" x14ac:dyDescent="0.3">
      <c r="E339" s="41"/>
      <c r="J339" s="39"/>
      <c r="K339" s="39"/>
      <c r="L339" s="40"/>
    </row>
    <row r="340" spans="5:12" s="19" customFormat="1" ht="18.75" x14ac:dyDescent="0.3">
      <c r="E340" s="41"/>
      <c r="J340" s="39"/>
      <c r="K340" s="39"/>
      <c r="L340" s="40"/>
    </row>
    <row r="341" spans="5:12" s="19" customFormat="1" ht="18.75" x14ac:dyDescent="0.3">
      <c r="E341" s="41"/>
      <c r="J341" s="39"/>
      <c r="K341" s="39"/>
      <c r="L341" s="40"/>
    </row>
    <row r="342" spans="5:12" s="19" customFormat="1" ht="18.75" x14ac:dyDescent="0.3">
      <c r="E342" s="41"/>
      <c r="J342" s="39"/>
      <c r="K342" s="39"/>
      <c r="L342" s="40"/>
    </row>
    <row r="343" spans="5:12" s="19" customFormat="1" ht="18.75" x14ac:dyDescent="0.3">
      <c r="E343" s="41"/>
      <c r="J343" s="39"/>
      <c r="K343" s="39"/>
      <c r="L343" s="40"/>
    </row>
    <row r="344" spans="5:12" s="19" customFormat="1" ht="18.75" x14ac:dyDescent="0.3">
      <c r="E344" s="41"/>
      <c r="J344" s="39"/>
      <c r="K344" s="39"/>
      <c r="L344" s="40"/>
    </row>
    <row r="345" spans="5:12" s="19" customFormat="1" ht="18.75" x14ac:dyDescent="0.3">
      <c r="E345" s="41"/>
      <c r="J345" s="39"/>
      <c r="K345" s="39"/>
      <c r="L345" s="40"/>
    </row>
    <row r="346" spans="5:12" s="19" customFormat="1" ht="18.75" x14ac:dyDescent="0.3">
      <c r="E346" s="41"/>
      <c r="J346" s="39"/>
      <c r="K346" s="39"/>
      <c r="L346" s="40"/>
    </row>
    <row r="347" spans="5:12" s="19" customFormat="1" ht="18.75" x14ac:dyDescent="0.3">
      <c r="E347" s="41"/>
      <c r="J347" s="39"/>
      <c r="K347" s="39"/>
      <c r="L347" s="40"/>
    </row>
    <row r="348" spans="5:12" s="19" customFormat="1" ht="18.75" x14ac:dyDescent="0.3">
      <c r="E348" s="41"/>
      <c r="J348" s="39"/>
      <c r="K348" s="39"/>
      <c r="L348" s="40"/>
    </row>
    <row r="349" spans="5:12" s="19" customFormat="1" ht="18.75" x14ac:dyDescent="0.3">
      <c r="E349" s="41"/>
      <c r="J349" s="39"/>
      <c r="K349" s="39"/>
      <c r="L349" s="40"/>
    </row>
    <row r="350" spans="5:12" s="19" customFormat="1" ht="18.75" x14ac:dyDescent="0.3">
      <c r="E350" s="41"/>
      <c r="J350" s="39"/>
      <c r="K350" s="39"/>
      <c r="L350" s="40"/>
    </row>
    <row r="351" spans="5:12" s="19" customFormat="1" ht="18.75" x14ac:dyDescent="0.3">
      <c r="E351" s="41"/>
      <c r="J351" s="39"/>
      <c r="K351" s="39"/>
      <c r="L351" s="40"/>
    </row>
    <row r="352" spans="5:12" s="19" customFormat="1" ht="18.75" x14ac:dyDescent="0.3">
      <c r="E352" s="41"/>
      <c r="J352" s="39"/>
      <c r="K352" s="39"/>
      <c r="L352" s="40"/>
    </row>
    <row r="353" spans="5:12" s="19" customFormat="1" ht="18.75" x14ac:dyDescent="0.3">
      <c r="E353" s="41"/>
      <c r="J353" s="39"/>
      <c r="K353" s="39"/>
      <c r="L353" s="40"/>
    </row>
    <row r="354" spans="5:12" s="19" customFormat="1" ht="18.75" x14ac:dyDescent="0.3">
      <c r="E354" s="41"/>
      <c r="J354" s="39"/>
      <c r="K354" s="39"/>
      <c r="L354" s="40"/>
    </row>
    <row r="355" spans="5:12" s="19" customFormat="1" ht="18.75" x14ac:dyDescent="0.3">
      <c r="E355" s="41"/>
      <c r="J355" s="39"/>
      <c r="K355" s="39"/>
      <c r="L355" s="40"/>
    </row>
    <row r="356" spans="5:12" s="19" customFormat="1" ht="18.75" x14ac:dyDescent="0.3">
      <c r="E356" s="41"/>
      <c r="J356" s="39"/>
      <c r="K356" s="39"/>
      <c r="L356" s="40"/>
    </row>
    <row r="357" spans="5:12" s="19" customFormat="1" ht="18.75" x14ac:dyDescent="0.3">
      <c r="E357" s="41"/>
      <c r="J357" s="39"/>
      <c r="K357" s="39"/>
      <c r="L357" s="40"/>
    </row>
    <row r="358" spans="5:12" s="19" customFormat="1" ht="18.75" x14ac:dyDescent="0.3">
      <c r="E358" s="41"/>
      <c r="J358" s="39"/>
      <c r="K358" s="39"/>
      <c r="L358" s="40"/>
    </row>
    <row r="359" spans="5:12" s="19" customFormat="1" ht="18.75" x14ac:dyDescent="0.3">
      <c r="E359" s="41"/>
      <c r="J359" s="39"/>
      <c r="K359" s="39"/>
      <c r="L359" s="40"/>
    </row>
    <row r="360" spans="5:12" s="19" customFormat="1" ht="18.75" x14ac:dyDescent="0.3">
      <c r="E360" s="41"/>
      <c r="J360" s="39"/>
      <c r="K360" s="39"/>
      <c r="L360" s="40"/>
    </row>
    <row r="361" spans="5:12" s="19" customFormat="1" ht="18.75" x14ac:dyDescent="0.3">
      <c r="E361" s="41"/>
      <c r="J361" s="39"/>
      <c r="K361" s="39"/>
      <c r="L361" s="40"/>
    </row>
    <row r="362" spans="5:12" s="19" customFormat="1" ht="18.75" x14ac:dyDescent="0.3">
      <c r="E362" s="41"/>
      <c r="J362" s="39"/>
      <c r="K362" s="39"/>
      <c r="L362" s="40"/>
    </row>
    <row r="363" spans="5:12" s="19" customFormat="1" ht="18.75" x14ac:dyDescent="0.3">
      <c r="E363" s="41"/>
      <c r="J363" s="39"/>
      <c r="K363" s="39"/>
      <c r="L363" s="40"/>
    </row>
    <row r="364" spans="5:12" s="19" customFormat="1" ht="18.75" x14ac:dyDescent="0.3">
      <c r="E364" s="41"/>
      <c r="J364" s="39"/>
      <c r="K364" s="39"/>
      <c r="L364" s="40"/>
    </row>
    <row r="365" spans="5:12" s="19" customFormat="1" ht="18.75" x14ac:dyDescent="0.3">
      <c r="E365" s="41"/>
      <c r="J365" s="39"/>
      <c r="K365" s="39"/>
      <c r="L365" s="40"/>
    </row>
    <row r="366" spans="5:12" s="19" customFormat="1" ht="18.75" x14ac:dyDescent="0.3">
      <c r="E366" s="41"/>
      <c r="J366" s="39"/>
      <c r="K366" s="39"/>
      <c r="L366" s="40"/>
    </row>
    <row r="367" spans="5:12" s="19" customFormat="1" ht="18.75" x14ac:dyDescent="0.3">
      <c r="E367" s="41"/>
      <c r="J367" s="39"/>
      <c r="K367" s="39"/>
      <c r="L367" s="40"/>
    </row>
    <row r="368" spans="5:12" s="19" customFormat="1" ht="18.75" x14ac:dyDescent="0.3">
      <c r="E368" s="41"/>
      <c r="J368" s="39"/>
      <c r="K368" s="39"/>
      <c r="L368" s="40"/>
    </row>
    <row r="369" spans="5:12" s="19" customFormat="1" ht="18.75" x14ac:dyDescent="0.3">
      <c r="E369" s="41"/>
      <c r="J369" s="39"/>
      <c r="K369" s="39"/>
      <c r="L369" s="40"/>
    </row>
    <row r="370" spans="5:12" s="19" customFormat="1" ht="18.75" x14ac:dyDescent="0.3">
      <c r="E370" s="41"/>
      <c r="J370" s="39"/>
      <c r="K370" s="39"/>
      <c r="L370" s="40"/>
    </row>
    <row r="371" spans="5:12" s="19" customFormat="1" ht="18.75" x14ac:dyDescent="0.3">
      <c r="E371" s="41"/>
      <c r="J371" s="39"/>
      <c r="K371" s="39"/>
      <c r="L371" s="40"/>
    </row>
    <row r="372" spans="5:12" s="19" customFormat="1" ht="18.75" x14ac:dyDescent="0.3">
      <c r="E372" s="41"/>
      <c r="J372" s="39"/>
      <c r="K372" s="39"/>
      <c r="L372" s="40"/>
    </row>
    <row r="373" spans="5:12" s="19" customFormat="1" ht="18.75" x14ac:dyDescent="0.3">
      <c r="E373" s="41"/>
      <c r="J373" s="39"/>
      <c r="K373" s="39"/>
      <c r="L373" s="40"/>
    </row>
    <row r="374" spans="5:12" s="19" customFormat="1" ht="18.75" x14ac:dyDescent="0.3">
      <c r="E374" s="41"/>
      <c r="J374" s="39"/>
      <c r="K374" s="39"/>
      <c r="L374" s="40"/>
    </row>
    <row r="375" spans="5:12" s="19" customFormat="1" ht="18.75" x14ac:dyDescent="0.3">
      <c r="E375" s="41"/>
      <c r="J375" s="39"/>
      <c r="K375" s="39"/>
      <c r="L375" s="40"/>
    </row>
    <row r="376" spans="5:12" s="19" customFormat="1" ht="18.75" x14ac:dyDescent="0.3">
      <c r="E376" s="41"/>
      <c r="J376" s="39"/>
      <c r="K376" s="39"/>
      <c r="L376" s="40"/>
    </row>
    <row r="377" spans="5:12" s="19" customFormat="1" ht="18.75" x14ac:dyDescent="0.3">
      <c r="E377" s="41"/>
      <c r="J377" s="39"/>
      <c r="K377" s="39"/>
      <c r="L377" s="40"/>
    </row>
    <row r="378" spans="5:12" s="19" customFormat="1" ht="18.75" x14ac:dyDescent="0.3">
      <c r="E378" s="41"/>
      <c r="J378" s="39"/>
      <c r="K378" s="39"/>
      <c r="L378" s="40"/>
    </row>
    <row r="379" spans="5:12" s="19" customFormat="1" ht="18.75" x14ac:dyDescent="0.3">
      <c r="E379" s="41"/>
      <c r="J379" s="39"/>
      <c r="K379" s="39"/>
      <c r="L379" s="40"/>
    </row>
    <row r="380" spans="5:12" s="19" customFormat="1" ht="18.75" x14ac:dyDescent="0.3">
      <c r="E380" s="41"/>
      <c r="J380" s="39"/>
      <c r="K380" s="39"/>
      <c r="L380" s="40"/>
    </row>
    <row r="381" spans="5:12" s="19" customFormat="1" ht="18.75" x14ac:dyDescent="0.3">
      <c r="E381" s="41"/>
      <c r="J381" s="39"/>
      <c r="K381" s="39"/>
      <c r="L381" s="40"/>
    </row>
    <row r="382" spans="5:12" s="19" customFormat="1" ht="18.75" x14ac:dyDescent="0.3">
      <c r="E382" s="41"/>
      <c r="J382" s="39"/>
      <c r="K382" s="39"/>
      <c r="L382" s="40"/>
    </row>
    <row r="383" spans="5:12" s="19" customFormat="1" ht="18.75" x14ac:dyDescent="0.3">
      <c r="E383" s="41"/>
      <c r="J383" s="39"/>
      <c r="K383" s="39"/>
      <c r="L383" s="40"/>
    </row>
    <row r="384" spans="5:12" s="19" customFormat="1" ht="18.75" x14ac:dyDescent="0.3">
      <c r="E384" s="41"/>
      <c r="J384" s="39"/>
      <c r="K384" s="39"/>
      <c r="L384" s="40"/>
    </row>
    <row r="385" spans="5:12" s="19" customFormat="1" ht="18.75" x14ac:dyDescent="0.3">
      <c r="E385" s="41"/>
      <c r="J385" s="39"/>
      <c r="K385" s="39"/>
      <c r="L385" s="40"/>
    </row>
    <row r="386" spans="5:12" s="19" customFormat="1" ht="18.75" x14ac:dyDescent="0.3">
      <c r="E386" s="41"/>
      <c r="J386" s="39"/>
      <c r="K386" s="39"/>
      <c r="L386" s="40"/>
    </row>
    <row r="387" spans="5:12" s="19" customFormat="1" ht="18.75" x14ac:dyDescent="0.3">
      <c r="E387" s="41"/>
      <c r="J387" s="39"/>
      <c r="K387" s="39"/>
      <c r="L387" s="40"/>
    </row>
    <row r="388" spans="5:12" s="19" customFormat="1" ht="18.75" x14ac:dyDescent="0.3">
      <c r="E388" s="41"/>
      <c r="J388" s="39"/>
      <c r="K388" s="39"/>
      <c r="L388" s="40"/>
    </row>
    <row r="389" spans="5:12" s="19" customFormat="1" ht="18.75" x14ac:dyDescent="0.3">
      <c r="E389" s="41"/>
      <c r="J389" s="39"/>
      <c r="K389" s="39"/>
      <c r="L389" s="40"/>
    </row>
    <row r="390" spans="5:12" s="19" customFormat="1" ht="18.75" x14ac:dyDescent="0.3">
      <c r="E390" s="41"/>
      <c r="J390" s="39"/>
      <c r="K390" s="39"/>
      <c r="L390" s="40"/>
    </row>
    <row r="391" spans="5:12" s="19" customFormat="1" ht="18.75" x14ac:dyDescent="0.3">
      <c r="E391" s="41"/>
      <c r="J391" s="39"/>
      <c r="K391" s="39"/>
      <c r="L391" s="40"/>
    </row>
    <row r="392" spans="5:12" s="19" customFormat="1" ht="18.75" x14ac:dyDescent="0.3">
      <c r="E392" s="41"/>
      <c r="J392" s="39"/>
      <c r="K392" s="39"/>
      <c r="L392" s="40"/>
    </row>
    <row r="393" spans="5:12" s="19" customFormat="1" ht="18.75" x14ac:dyDescent="0.3">
      <c r="E393" s="41"/>
      <c r="J393" s="39"/>
      <c r="K393" s="39"/>
      <c r="L393" s="40"/>
    </row>
    <row r="394" spans="5:12" s="19" customFormat="1" ht="18.75" x14ac:dyDescent="0.3">
      <c r="E394" s="41"/>
      <c r="J394" s="39"/>
      <c r="K394" s="39"/>
      <c r="L394" s="40"/>
    </row>
    <row r="395" spans="5:12" s="19" customFormat="1" ht="18.75" x14ac:dyDescent="0.3">
      <c r="E395" s="41"/>
      <c r="J395" s="39"/>
      <c r="K395" s="39"/>
      <c r="L395" s="40"/>
    </row>
    <row r="396" spans="5:12" s="19" customFormat="1" ht="18.75" x14ac:dyDescent="0.3">
      <c r="E396" s="41"/>
      <c r="J396" s="39"/>
      <c r="K396" s="39"/>
      <c r="L396" s="40"/>
    </row>
    <row r="397" spans="5:12" s="19" customFormat="1" ht="18.75" x14ac:dyDescent="0.3">
      <c r="E397" s="41"/>
      <c r="J397" s="39"/>
      <c r="K397" s="39"/>
      <c r="L397" s="40"/>
    </row>
    <row r="398" spans="5:12" s="19" customFormat="1" ht="18.75" x14ac:dyDescent="0.3">
      <c r="E398" s="41"/>
      <c r="J398" s="39"/>
      <c r="K398" s="39"/>
      <c r="L398" s="40"/>
    </row>
    <row r="399" spans="5:12" s="19" customFormat="1" ht="18.75" x14ac:dyDescent="0.3">
      <c r="E399" s="41"/>
      <c r="J399" s="39"/>
      <c r="K399" s="39"/>
      <c r="L399" s="40"/>
    </row>
    <row r="400" spans="5:12" s="19" customFormat="1" ht="18.75" x14ac:dyDescent="0.3">
      <c r="E400" s="41"/>
      <c r="J400" s="39"/>
      <c r="K400" s="39"/>
      <c r="L400" s="40"/>
    </row>
    <row r="401" spans="5:12" s="19" customFormat="1" ht="18.75" x14ac:dyDescent="0.3">
      <c r="E401" s="41"/>
      <c r="J401" s="39"/>
      <c r="K401" s="39"/>
      <c r="L401" s="40"/>
    </row>
    <row r="402" spans="5:12" s="19" customFormat="1" ht="18.75" x14ac:dyDescent="0.3">
      <c r="E402" s="41"/>
      <c r="J402" s="39"/>
      <c r="K402" s="39"/>
      <c r="L402" s="40"/>
    </row>
    <row r="403" spans="5:12" s="19" customFormat="1" ht="18.75" x14ac:dyDescent="0.3">
      <c r="E403" s="41"/>
      <c r="J403" s="39"/>
      <c r="K403" s="39"/>
      <c r="L403" s="40"/>
    </row>
    <row r="404" spans="5:12" s="19" customFormat="1" ht="18.75" x14ac:dyDescent="0.3">
      <c r="E404" s="41"/>
      <c r="J404" s="39"/>
      <c r="K404" s="39"/>
      <c r="L404" s="40"/>
    </row>
    <row r="405" spans="5:12" s="19" customFormat="1" ht="18.75" x14ac:dyDescent="0.3">
      <c r="E405" s="41"/>
      <c r="J405" s="39"/>
      <c r="K405" s="39"/>
      <c r="L405" s="40"/>
    </row>
    <row r="406" spans="5:12" s="19" customFormat="1" ht="18.75" x14ac:dyDescent="0.3">
      <c r="E406" s="41"/>
      <c r="J406" s="39"/>
      <c r="K406" s="39"/>
      <c r="L406" s="40"/>
    </row>
    <row r="407" spans="5:12" s="19" customFormat="1" ht="18.75" x14ac:dyDescent="0.3">
      <c r="E407" s="41"/>
      <c r="J407" s="39"/>
      <c r="K407" s="39"/>
      <c r="L407" s="40"/>
    </row>
    <row r="408" spans="5:12" s="19" customFormat="1" ht="18.75" x14ac:dyDescent="0.3">
      <c r="E408" s="41"/>
      <c r="J408" s="39"/>
      <c r="K408" s="39"/>
      <c r="L408" s="40"/>
    </row>
    <row r="409" spans="5:12" s="19" customFormat="1" ht="18.75" x14ac:dyDescent="0.3">
      <c r="E409" s="41"/>
      <c r="J409" s="39"/>
      <c r="K409" s="39"/>
      <c r="L409" s="40"/>
    </row>
    <row r="410" spans="5:12" s="19" customFormat="1" ht="18.75" x14ac:dyDescent="0.3">
      <c r="E410" s="41"/>
      <c r="J410" s="39"/>
      <c r="K410" s="39"/>
      <c r="L410" s="40"/>
    </row>
    <row r="411" spans="5:12" s="19" customFormat="1" ht="18.75" x14ac:dyDescent="0.3">
      <c r="E411" s="41"/>
      <c r="J411" s="39"/>
      <c r="K411" s="39"/>
      <c r="L411" s="40"/>
    </row>
    <row r="412" spans="5:12" s="19" customFormat="1" ht="18.75" x14ac:dyDescent="0.3">
      <c r="E412" s="41"/>
      <c r="J412" s="39"/>
      <c r="K412" s="39"/>
      <c r="L412" s="40"/>
    </row>
    <row r="413" spans="5:12" s="19" customFormat="1" ht="18.75" x14ac:dyDescent="0.3">
      <c r="E413" s="41"/>
      <c r="J413" s="39"/>
      <c r="K413" s="39"/>
      <c r="L413" s="40"/>
    </row>
    <row r="414" spans="5:12" s="19" customFormat="1" ht="18.75" x14ac:dyDescent="0.3">
      <c r="E414" s="41"/>
      <c r="J414" s="39"/>
      <c r="K414" s="39"/>
      <c r="L414" s="40"/>
    </row>
    <row r="415" spans="5:12" s="19" customFormat="1" ht="18.75" x14ac:dyDescent="0.3">
      <c r="E415" s="41"/>
      <c r="J415" s="39"/>
      <c r="K415" s="39"/>
      <c r="L415" s="40"/>
    </row>
    <row r="416" spans="5:12" s="19" customFormat="1" ht="18.75" x14ac:dyDescent="0.3">
      <c r="E416" s="41"/>
      <c r="J416" s="39"/>
      <c r="K416" s="39"/>
      <c r="L416" s="40"/>
    </row>
    <row r="417" spans="5:12" s="19" customFormat="1" ht="18.75" x14ac:dyDescent="0.3">
      <c r="E417" s="41"/>
      <c r="J417" s="39"/>
      <c r="K417" s="39"/>
      <c r="L417" s="40"/>
    </row>
    <row r="418" spans="5:12" s="19" customFormat="1" ht="18.75" x14ac:dyDescent="0.3">
      <c r="E418" s="41"/>
      <c r="J418" s="39"/>
      <c r="K418" s="39"/>
      <c r="L418" s="40"/>
    </row>
    <row r="419" spans="5:12" s="19" customFormat="1" ht="18.75" x14ac:dyDescent="0.3">
      <c r="E419" s="41"/>
      <c r="J419" s="39"/>
      <c r="K419" s="39"/>
      <c r="L419" s="40"/>
    </row>
    <row r="420" spans="5:12" s="19" customFormat="1" ht="18.75" x14ac:dyDescent="0.3">
      <c r="E420" s="41"/>
      <c r="J420" s="39"/>
      <c r="K420" s="39"/>
      <c r="L420" s="40"/>
    </row>
    <row r="421" spans="5:12" s="19" customFormat="1" ht="18.75" x14ac:dyDescent="0.3">
      <c r="E421" s="41"/>
      <c r="J421" s="39"/>
      <c r="K421" s="39"/>
      <c r="L421" s="40"/>
    </row>
    <row r="422" spans="5:12" s="19" customFormat="1" ht="18.75" x14ac:dyDescent="0.3">
      <c r="E422" s="41"/>
      <c r="J422" s="39"/>
      <c r="K422" s="39"/>
      <c r="L422" s="40"/>
    </row>
    <row r="423" spans="5:12" s="19" customFormat="1" ht="18.75" x14ac:dyDescent="0.3">
      <c r="E423" s="41"/>
      <c r="J423" s="39"/>
      <c r="K423" s="39"/>
      <c r="L423" s="40"/>
    </row>
    <row r="424" spans="5:12" s="19" customFormat="1" ht="18.75" x14ac:dyDescent="0.3">
      <c r="E424" s="41"/>
      <c r="J424" s="39"/>
      <c r="K424" s="39"/>
      <c r="L424" s="40"/>
    </row>
    <row r="425" spans="5:12" s="19" customFormat="1" ht="18.75" x14ac:dyDescent="0.3">
      <c r="E425" s="41"/>
      <c r="J425" s="39"/>
      <c r="K425" s="39"/>
      <c r="L425" s="40"/>
    </row>
    <row r="426" spans="5:12" s="19" customFormat="1" ht="18.75" x14ac:dyDescent="0.3">
      <c r="E426" s="41"/>
      <c r="J426" s="39"/>
      <c r="K426" s="39"/>
      <c r="L426" s="40"/>
    </row>
    <row r="427" spans="5:12" s="19" customFormat="1" ht="18.75" x14ac:dyDescent="0.3">
      <c r="E427" s="41"/>
      <c r="J427" s="39"/>
      <c r="K427" s="39"/>
      <c r="L427" s="40"/>
    </row>
    <row r="428" spans="5:12" s="19" customFormat="1" ht="18.75" x14ac:dyDescent="0.3">
      <c r="E428" s="41"/>
      <c r="J428" s="39"/>
      <c r="K428" s="39"/>
      <c r="L428" s="40"/>
    </row>
    <row r="429" spans="5:12" s="19" customFormat="1" ht="18.75" x14ac:dyDescent="0.3">
      <c r="E429" s="41"/>
      <c r="J429" s="39"/>
      <c r="K429" s="39"/>
      <c r="L429" s="40"/>
    </row>
    <row r="430" spans="5:12" s="19" customFormat="1" ht="18.75" x14ac:dyDescent="0.3">
      <c r="E430" s="41"/>
      <c r="J430" s="39"/>
      <c r="K430" s="39"/>
      <c r="L430" s="40"/>
    </row>
    <row r="431" spans="5:12" s="19" customFormat="1" ht="18.75" x14ac:dyDescent="0.3">
      <c r="E431" s="41"/>
      <c r="J431" s="39"/>
      <c r="K431" s="39"/>
      <c r="L431" s="40"/>
    </row>
    <row r="432" spans="5:12" s="19" customFormat="1" ht="18.75" x14ac:dyDescent="0.3">
      <c r="E432" s="41"/>
      <c r="J432" s="39"/>
      <c r="K432" s="39"/>
      <c r="L432" s="40"/>
    </row>
    <row r="433" spans="5:12" s="19" customFormat="1" ht="18.75" x14ac:dyDescent="0.3">
      <c r="E433" s="41"/>
      <c r="J433" s="39"/>
      <c r="K433" s="39"/>
      <c r="L433" s="40"/>
    </row>
    <row r="434" spans="5:12" s="19" customFormat="1" ht="18.75" x14ac:dyDescent="0.3">
      <c r="E434" s="41"/>
      <c r="J434" s="39"/>
      <c r="K434" s="39"/>
      <c r="L434" s="40"/>
    </row>
    <row r="435" spans="5:12" s="19" customFormat="1" ht="18.75" x14ac:dyDescent="0.3">
      <c r="E435" s="41"/>
      <c r="J435" s="39"/>
      <c r="K435" s="39"/>
      <c r="L435" s="40"/>
    </row>
    <row r="436" spans="5:12" s="19" customFormat="1" ht="18.75" x14ac:dyDescent="0.3">
      <c r="E436" s="41"/>
      <c r="J436" s="39"/>
      <c r="K436" s="39"/>
      <c r="L436" s="40"/>
    </row>
    <row r="437" spans="5:12" s="19" customFormat="1" ht="18.75" x14ac:dyDescent="0.3">
      <c r="E437" s="41"/>
      <c r="J437" s="39"/>
      <c r="K437" s="39"/>
      <c r="L437" s="40"/>
    </row>
    <row r="438" spans="5:12" s="19" customFormat="1" ht="18.75" x14ac:dyDescent="0.3">
      <c r="E438" s="41"/>
      <c r="J438" s="39"/>
      <c r="K438" s="39"/>
      <c r="L438" s="40"/>
    </row>
    <row r="439" spans="5:12" s="19" customFormat="1" ht="18.75" x14ac:dyDescent="0.3">
      <c r="E439" s="41"/>
      <c r="J439" s="39"/>
      <c r="K439" s="39"/>
      <c r="L439" s="40"/>
    </row>
    <row r="440" spans="5:12" s="19" customFormat="1" ht="18.75" x14ac:dyDescent="0.3">
      <c r="E440" s="41"/>
      <c r="J440" s="39"/>
      <c r="K440" s="39"/>
      <c r="L440" s="40"/>
    </row>
    <row r="441" spans="5:12" s="19" customFormat="1" ht="18.75" x14ac:dyDescent="0.3">
      <c r="E441" s="41"/>
      <c r="J441" s="39"/>
      <c r="K441" s="39"/>
      <c r="L441" s="40"/>
    </row>
    <row r="442" spans="5:12" s="19" customFormat="1" ht="18.75" x14ac:dyDescent="0.3">
      <c r="E442" s="41"/>
      <c r="J442" s="39"/>
      <c r="K442" s="39"/>
      <c r="L442" s="40"/>
    </row>
    <row r="443" spans="5:12" s="19" customFormat="1" ht="18.75" x14ac:dyDescent="0.3">
      <c r="E443" s="41"/>
      <c r="J443" s="39"/>
      <c r="K443" s="39"/>
      <c r="L443" s="40"/>
    </row>
    <row r="444" spans="5:12" s="19" customFormat="1" ht="18.75" x14ac:dyDescent="0.3">
      <c r="E444" s="41"/>
      <c r="J444" s="39"/>
      <c r="K444" s="39"/>
      <c r="L444" s="40"/>
    </row>
    <row r="445" spans="5:12" s="19" customFormat="1" ht="18.75" x14ac:dyDescent="0.3">
      <c r="E445" s="41"/>
      <c r="J445" s="39"/>
      <c r="K445" s="39"/>
      <c r="L445" s="40"/>
    </row>
    <row r="446" spans="5:12" s="19" customFormat="1" ht="18.75" x14ac:dyDescent="0.3">
      <c r="E446" s="41"/>
      <c r="J446" s="39"/>
      <c r="K446" s="39"/>
      <c r="L446" s="40"/>
    </row>
    <row r="447" spans="5:12" s="19" customFormat="1" ht="18.75" x14ac:dyDescent="0.3">
      <c r="E447" s="41"/>
      <c r="J447" s="39"/>
      <c r="K447" s="39"/>
      <c r="L447" s="40"/>
    </row>
    <row r="448" spans="5:12" s="19" customFormat="1" ht="18.75" x14ac:dyDescent="0.3">
      <c r="E448" s="41"/>
      <c r="J448" s="39"/>
      <c r="K448" s="39"/>
      <c r="L448" s="40"/>
    </row>
    <row r="449" spans="5:12" s="19" customFormat="1" ht="18.75" x14ac:dyDescent="0.3">
      <c r="E449" s="41"/>
      <c r="J449" s="39"/>
      <c r="K449" s="39"/>
      <c r="L449" s="40"/>
    </row>
    <row r="450" spans="5:12" s="19" customFormat="1" ht="18.75" x14ac:dyDescent="0.3">
      <c r="E450" s="41"/>
      <c r="J450" s="39"/>
      <c r="K450" s="39"/>
      <c r="L450" s="40"/>
    </row>
    <row r="451" spans="5:12" s="19" customFormat="1" ht="18.75" x14ac:dyDescent="0.3">
      <c r="E451" s="41"/>
      <c r="J451" s="39"/>
      <c r="K451" s="39"/>
      <c r="L451" s="40"/>
    </row>
    <row r="452" spans="5:12" s="19" customFormat="1" ht="18.75" x14ac:dyDescent="0.3">
      <c r="E452" s="41"/>
      <c r="J452" s="39"/>
      <c r="K452" s="39"/>
      <c r="L452" s="40"/>
    </row>
    <row r="453" spans="5:12" s="19" customFormat="1" ht="18.75" x14ac:dyDescent="0.3">
      <c r="E453" s="41"/>
      <c r="J453" s="39"/>
      <c r="K453" s="39"/>
      <c r="L453" s="40"/>
    </row>
    <row r="454" spans="5:12" s="19" customFormat="1" ht="18.75" x14ac:dyDescent="0.3">
      <c r="E454" s="41"/>
      <c r="J454" s="39"/>
      <c r="K454" s="39"/>
      <c r="L454" s="40"/>
    </row>
    <row r="455" spans="5:12" s="19" customFormat="1" ht="18.75" x14ac:dyDescent="0.3">
      <c r="E455" s="41"/>
      <c r="J455" s="39"/>
      <c r="K455" s="39"/>
      <c r="L455" s="40"/>
    </row>
    <row r="456" spans="5:12" s="19" customFormat="1" ht="18.75" x14ac:dyDescent="0.3">
      <c r="E456" s="41"/>
      <c r="J456" s="39"/>
      <c r="K456" s="39"/>
      <c r="L456" s="40"/>
    </row>
    <row r="457" spans="5:12" s="19" customFormat="1" ht="18.75" x14ac:dyDescent="0.3">
      <c r="E457" s="41"/>
      <c r="J457" s="39"/>
      <c r="K457" s="39"/>
      <c r="L457" s="40"/>
    </row>
    <row r="458" spans="5:12" s="19" customFormat="1" ht="18.75" x14ac:dyDescent="0.3">
      <c r="E458" s="41"/>
      <c r="J458" s="39"/>
      <c r="K458" s="39"/>
      <c r="L458" s="40"/>
    </row>
    <row r="459" spans="5:12" s="19" customFormat="1" ht="18.75" x14ac:dyDescent="0.3">
      <c r="E459" s="41"/>
      <c r="J459" s="39"/>
      <c r="K459" s="39"/>
      <c r="L459" s="40"/>
    </row>
    <row r="460" spans="5:12" s="19" customFormat="1" ht="18.75" x14ac:dyDescent="0.3">
      <c r="E460" s="41"/>
      <c r="J460" s="39"/>
      <c r="K460" s="39"/>
      <c r="L460" s="40"/>
    </row>
    <row r="461" spans="5:12" s="19" customFormat="1" ht="18.75" x14ac:dyDescent="0.3">
      <c r="E461" s="41"/>
      <c r="J461" s="39"/>
      <c r="K461" s="39"/>
      <c r="L461" s="40"/>
    </row>
    <row r="462" spans="5:12" s="19" customFormat="1" ht="18.75" x14ac:dyDescent="0.3">
      <c r="E462" s="41"/>
      <c r="J462" s="39"/>
      <c r="K462" s="39"/>
      <c r="L462" s="40"/>
    </row>
    <row r="463" spans="5:12" s="19" customFormat="1" ht="18.75" x14ac:dyDescent="0.3">
      <c r="E463" s="41"/>
      <c r="J463" s="39"/>
      <c r="K463" s="39"/>
      <c r="L463" s="40"/>
    </row>
    <row r="464" spans="5:12" s="19" customFormat="1" ht="18.75" x14ac:dyDescent="0.3">
      <c r="E464" s="41"/>
      <c r="J464" s="39"/>
      <c r="K464" s="39"/>
      <c r="L464" s="40"/>
    </row>
    <row r="465" spans="5:12" s="19" customFormat="1" ht="18.75" x14ac:dyDescent="0.3">
      <c r="E465" s="41"/>
      <c r="J465" s="39"/>
      <c r="K465" s="39"/>
      <c r="L465" s="40"/>
    </row>
    <row r="466" spans="5:12" s="19" customFormat="1" ht="18.75" x14ac:dyDescent="0.3">
      <c r="E466" s="41"/>
      <c r="J466" s="39"/>
      <c r="K466" s="39"/>
      <c r="L466" s="40"/>
    </row>
    <row r="467" spans="5:12" s="19" customFormat="1" ht="18.75" x14ac:dyDescent="0.3">
      <c r="E467" s="41"/>
      <c r="J467" s="39"/>
      <c r="K467" s="39"/>
      <c r="L467" s="40"/>
    </row>
    <row r="468" spans="5:12" s="19" customFormat="1" ht="18.75" x14ac:dyDescent="0.3">
      <c r="E468" s="41"/>
      <c r="J468" s="39"/>
      <c r="K468" s="39"/>
      <c r="L468" s="40"/>
    </row>
    <row r="469" spans="5:12" s="19" customFormat="1" ht="18.75" x14ac:dyDescent="0.3">
      <c r="E469" s="41"/>
      <c r="J469" s="39"/>
      <c r="K469" s="39"/>
      <c r="L469" s="40"/>
    </row>
    <row r="470" spans="5:12" s="19" customFormat="1" ht="18.75" x14ac:dyDescent="0.3">
      <c r="E470" s="41"/>
      <c r="J470" s="39"/>
      <c r="K470" s="39"/>
      <c r="L470" s="40"/>
    </row>
    <row r="471" spans="5:12" s="19" customFormat="1" ht="18.75" x14ac:dyDescent="0.3">
      <c r="E471" s="41"/>
      <c r="J471" s="39"/>
      <c r="K471" s="39"/>
      <c r="L471" s="40"/>
    </row>
    <row r="472" spans="5:12" s="19" customFormat="1" ht="18.75" x14ac:dyDescent="0.3">
      <c r="E472" s="41"/>
      <c r="J472" s="39"/>
      <c r="K472" s="39"/>
      <c r="L472" s="40"/>
    </row>
    <row r="473" spans="5:12" s="19" customFormat="1" ht="18.75" x14ac:dyDescent="0.3">
      <c r="E473" s="41"/>
      <c r="J473" s="39"/>
      <c r="K473" s="39"/>
      <c r="L473" s="40"/>
    </row>
    <row r="474" spans="5:12" s="19" customFormat="1" ht="18.75" x14ac:dyDescent="0.3">
      <c r="E474" s="41"/>
      <c r="J474" s="39"/>
      <c r="K474" s="39"/>
      <c r="L474" s="40"/>
    </row>
    <row r="475" spans="5:12" s="19" customFormat="1" ht="18.75" x14ac:dyDescent="0.3">
      <c r="E475" s="41"/>
      <c r="J475" s="39"/>
      <c r="K475" s="39"/>
      <c r="L475" s="40"/>
    </row>
    <row r="476" spans="5:12" s="19" customFormat="1" ht="18.75" x14ac:dyDescent="0.3">
      <c r="E476" s="41"/>
      <c r="J476" s="39"/>
      <c r="K476" s="39"/>
      <c r="L476" s="40"/>
    </row>
    <row r="477" spans="5:12" s="19" customFormat="1" ht="18.75" x14ac:dyDescent="0.3">
      <c r="E477" s="41"/>
      <c r="J477" s="39"/>
      <c r="K477" s="39"/>
      <c r="L477" s="40"/>
    </row>
    <row r="478" spans="5:12" s="19" customFormat="1" ht="18.75" x14ac:dyDescent="0.3">
      <c r="E478" s="41"/>
      <c r="J478" s="39"/>
      <c r="K478" s="39"/>
      <c r="L478" s="40"/>
    </row>
    <row r="479" spans="5:12" s="19" customFormat="1" ht="18.75" x14ac:dyDescent="0.3">
      <c r="E479" s="41"/>
      <c r="J479" s="39"/>
      <c r="K479" s="39"/>
      <c r="L479" s="40"/>
    </row>
    <row r="480" spans="5:12" s="19" customFormat="1" ht="18.75" x14ac:dyDescent="0.3">
      <c r="E480" s="41"/>
      <c r="J480" s="39"/>
      <c r="K480" s="39"/>
      <c r="L480" s="40"/>
    </row>
    <row r="481" spans="5:12" s="19" customFormat="1" ht="18.75" x14ac:dyDescent="0.3">
      <c r="E481" s="41"/>
      <c r="J481" s="39"/>
      <c r="K481" s="39"/>
      <c r="L481" s="40"/>
    </row>
    <row r="482" spans="5:12" s="19" customFormat="1" ht="18.75" x14ac:dyDescent="0.3">
      <c r="E482" s="41"/>
      <c r="J482" s="39"/>
      <c r="K482" s="39"/>
      <c r="L482" s="40"/>
    </row>
    <row r="483" spans="5:12" s="19" customFormat="1" ht="18.75" x14ac:dyDescent="0.3">
      <c r="E483" s="41"/>
      <c r="J483" s="39"/>
      <c r="K483" s="39"/>
      <c r="L483" s="40"/>
    </row>
    <row r="484" spans="5:12" s="19" customFormat="1" ht="18.75" x14ac:dyDescent="0.3">
      <c r="E484" s="41"/>
      <c r="J484" s="39"/>
      <c r="K484" s="39"/>
      <c r="L484" s="40"/>
    </row>
    <row r="485" spans="5:12" s="19" customFormat="1" ht="18.75" x14ac:dyDescent="0.3">
      <c r="E485" s="41"/>
      <c r="J485" s="39"/>
      <c r="K485" s="39"/>
      <c r="L485" s="40"/>
    </row>
    <row r="486" spans="5:12" s="19" customFormat="1" ht="18.75" x14ac:dyDescent="0.3">
      <c r="E486" s="41"/>
      <c r="J486" s="39"/>
      <c r="K486" s="39"/>
      <c r="L486" s="40"/>
    </row>
    <row r="487" spans="5:12" s="19" customFormat="1" ht="18.75" x14ac:dyDescent="0.3">
      <c r="E487" s="41"/>
      <c r="J487" s="39"/>
      <c r="K487" s="39"/>
      <c r="L487" s="40"/>
    </row>
    <row r="488" spans="5:12" s="19" customFormat="1" ht="18.75" x14ac:dyDescent="0.3">
      <c r="E488" s="41"/>
      <c r="J488" s="39"/>
      <c r="K488" s="39"/>
      <c r="L488" s="40"/>
    </row>
    <row r="489" spans="5:12" s="19" customFormat="1" ht="18.75" x14ac:dyDescent="0.3">
      <c r="E489" s="41"/>
      <c r="J489" s="39"/>
      <c r="K489" s="39"/>
      <c r="L489" s="40"/>
    </row>
    <row r="490" spans="5:12" s="19" customFormat="1" ht="18.75" x14ac:dyDescent="0.3">
      <c r="E490" s="41"/>
      <c r="J490" s="39"/>
      <c r="K490" s="39"/>
      <c r="L490" s="40"/>
    </row>
    <row r="491" spans="5:12" s="19" customFormat="1" ht="18.75" x14ac:dyDescent="0.3">
      <c r="E491" s="41"/>
      <c r="J491" s="39"/>
      <c r="K491" s="39"/>
      <c r="L491" s="40"/>
    </row>
    <row r="492" spans="5:12" s="19" customFormat="1" ht="18.75" x14ac:dyDescent="0.3">
      <c r="E492" s="41"/>
      <c r="J492" s="39"/>
      <c r="K492" s="39"/>
      <c r="L492" s="40"/>
    </row>
    <row r="493" spans="5:12" s="19" customFormat="1" ht="18.75" x14ac:dyDescent="0.3">
      <c r="E493" s="41"/>
      <c r="J493" s="39"/>
      <c r="K493" s="39"/>
      <c r="L493" s="40"/>
    </row>
    <row r="494" spans="5:12" s="19" customFormat="1" ht="18.75" x14ac:dyDescent="0.3">
      <c r="E494" s="41"/>
      <c r="J494" s="39"/>
      <c r="K494" s="39"/>
      <c r="L494" s="40"/>
    </row>
    <row r="495" spans="5:12" s="19" customFormat="1" ht="18.75" x14ac:dyDescent="0.3">
      <c r="E495" s="41"/>
      <c r="J495" s="39"/>
      <c r="K495" s="39"/>
      <c r="L495" s="40"/>
    </row>
    <row r="496" spans="5:12" s="19" customFormat="1" ht="18.75" x14ac:dyDescent="0.3">
      <c r="E496" s="41"/>
      <c r="J496" s="39"/>
      <c r="K496" s="39"/>
      <c r="L496" s="40"/>
    </row>
    <row r="497" spans="5:12" s="19" customFormat="1" ht="18.75" x14ac:dyDescent="0.3">
      <c r="E497" s="41"/>
      <c r="J497" s="39"/>
      <c r="K497" s="39"/>
      <c r="L497" s="40"/>
    </row>
    <row r="498" spans="5:12" s="19" customFormat="1" ht="18.75" x14ac:dyDescent="0.3">
      <c r="E498" s="41"/>
      <c r="J498" s="39"/>
      <c r="K498" s="39"/>
      <c r="L498" s="40"/>
    </row>
    <row r="499" spans="5:12" s="19" customFormat="1" ht="18.75" x14ac:dyDescent="0.3">
      <c r="E499" s="41"/>
      <c r="J499" s="39"/>
      <c r="K499" s="39"/>
      <c r="L499" s="40"/>
    </row>
    <row r="500" spans="5:12" s="19" customFormat="1" ht="18.75" x14ac:dyDescent="0.3">
      <c r="E500" s="41"/>
      <c r="J500" s="39"/>
      <c r="K500" s="39"/>
      <c r="L500" s="40"/>
    </row>
    <row r="501" spans="5:12" s="19" customFormat="1" ht="18.75" x14ac:dyDescent="0.3">
      <c r="E501" s="41"/>
      <c r="J501" s="39"/>
      <c r="K501" s="39"/>
      <c r="L501" s="40"/>
    </row>
    <row r="502" spans="5:12" s="19" customFormat="1" ht="18.75" x14ac:dyDescent="0.3">
      <c r="E502" s="41"/>
      <c r="J502" s="39"/>
      <c r="K502" s="39"/>
      <c r="L502" s="40"/>
    </row>
    <row r="503" spans="5:12" s="19" customFormat="1" ht="18.75" x14ac:dyDescent="0.3">
      <c r="E503" s="41"/>
      <c r="J503" s="39"/>
      <c r="K503" s="39"/>
      <c r="L503" s="40"/>
    </row>
    <row r="504" spans="5:12" s="19" customFormat="1" ht="18.75" x14ac:dyDescent="0.3">
      <c r="E504" s="41"/>
      <c r="J504" s="39"/>
      <c r="K504" s="39"/>
      <c r="L504" s="40"/>
    </row>
    <row r="505" spans="5:12" s="19" customFormat="1" ht="18.75" x14ac:dyDescent="0.3">
      <c r="E505" s="41"/>
      <c r="J505" s="39"/>
      <c r="K505" s="39"/>
      <c r="L505" s="40"/>
    </row>
    <row r="506" spans="5:12" s="19" customFormat="1" ht="18.75" x14ac:dyDescent="0.3">
      <c r="E506" s="41"/>
      <c r="J506" s="39"/>
      <c r="K506" s="39"/>
      <c r="L506" s="40"/>
    </row>
    <row r="507" spans="5:12" s="19" customFormat="1" ht="18.75" x14ac:dyDescent="0.3">
      <c r="E507" s="41"/>
      <c r="J507" s="39"/>
      <c r="K507" s="39"/>
      <c r="L507" s="40"/>
    </row>
    <row r="508" spans="5:12" s="19" customFormat="1" ht="18.75" x14ac:dyDescent="0.3">
      <c r="E508" s="41"/>
      <c r="J508" s="39"/>
      <c r="K508" s="39"/>
      <c r="L508" s="40"/>
    </row>
    <row r="509" spans="5:12" s="19" customFormat="1" ht="18.75" x14ac:dyDescent="0.3">
      <c r="E509" s="41"/>
      <c r="J509" s="39"/>
      <c r="K509" s="39"/>
      <c r="L509" s="40"/>
    </row>
    <row r="510" spans="5:12" s="19" customFormat="1" ht="18.75" x14ac:dyDescent="0.3">
      <c r="E510" s="41"/>
      <c r="J510" s="39"/>
      <c r="K510" s="39"/>
      <c r="L510" s="40"/>
    </row>
    <row r="511" spans="5:12" s="19" customFormat="1" ht="18.75" x14ac:dyDescent="0.3">
      <c r="E511" s="41"/>
      <c r="J511" s="39"/>
      <c r="K511" s="39"/>
      <c r="L511" s="40"/>
    </row>
    <row r="512" spans="5:12" s="19" customFormat="1" ht="18.75" x14ac:dyDescent="0.3">
      <c r="E512" s="41"/>
      <c r="J512" s="39"/>
      <c r="K512" s="39"/>
      <c r="L512" s="40"/>
    </row>
    <row r="513" spans="5:12" s="19" customFormat="1" ht="18.75" x14ac:dyDescent="0.3">
      <c r="E513" s="41"/>
      <c r="J513" s="39"/>
      <c r="K513" s="39"/>
      <c r="L513" s="40"/>
    </row>
    <row r="514" spans="5:12" s="19" customFormat="1" ht="18.75" x14ac:dyDescent="0.3">
      <c r="E514" s="41"/>
      <c r="J514" s="39"/>
      <c r="K514" s="39"/>
      <c r="L514" s="40"/>
    </row>
    <row r="515" spans="5:12" s="19" customFormat="1" ht="18.75" x14ac:dyDescent="0.3">
      <c r="E515" s="41"/>
      <c r="J515" s="39"/>
      <c r="K515" s="39"/>
      <c r="L515" s="40"/>
    </row>
    <row r="516" spans="5:12" s="19" customFormat="1" ht="18.75" x14ac:dyDescent="0.3">
      <c r="E516" s="41"/>
      <c r="J516" s="39"/>
      <c r="K516" s="39"/>
      <c r="L516" s="40"/>
    </row>
    <row r="517" spans="5:12" s="19" customFormat="1" ht="18.75" x14ac:dyDescent="0.3">
      <c r="E517" s="41"/>
      <c r="J517" s="39"/>
      <c r="K517" s="39"/>
      <c r="L517" s="40"/>
    </row>
    <row r="518" spans="5:12" s="19" customFormat="1" ht="18.75" x14ac:dyDescent="0.3">
      <c r="E518" s="41"/>
      <c r="J518" s="39"/>
      <c r="K518" s="39"/>
      <c r="L518" s="40"/>
    </row>
    <row r="519" spans="5:12" s="19" customFormat="1" ht="18.75" x14ac:dyDescent="0.3">
      <c r="E519" s="41"/>
      <c r="J519" s="39"/>
      <c r="K519" s="39"/>
      <c r="L519" s="40"/>
    </row>
    <row r="520" spans="5:12" s="19" customFormat="1" ht="18.75" x14ac:dyDescent="0.3">
      <c r="E520" s="41"/>
      <c r="J520" s="39"/>
      <c r="K520" s="39"/>
      <c r="L520" s="40"/>
    </row>
    <row r="521" spans="5:12" s="19" customFormat="1" ht="18.75" x14ac:dyDescent="0.3">
      <c r="E521" s="41"/>
      <c r="J521" s="39"/>
      <c r="K521" s="39"/>
      <c r="L521" s="40"/>
    </row>
    <row r="522" spans="5:12" s="19" customFormat="1" ht="18.75" x14ac:dyDescent="0.3">
      <c r="E522" s="41"/>
      <c r="J522" s="39"/>
      <c r="K522" s="39"/>
      <c r="L522" s="40"/>
    </row>
    <row r="523" spans="5:12" s="19" customFormat="1" ht="18.75" x14ac:dyDescent="0.3">
      <c r="E523" s="41"/>
      <c r="J523" s="39"/>
      <c r="K523" s="39"/>
      <c r="L523" s="40"/>
    </row>
    <row r="524" spans="5:12" s="19" customFormat="1" ht="18.75" x14ac:dyDescent="0.3">
      <c r="E524" s="41"/>
      <c r="J524" s="39"/>
      <c r="K524" s="39"/>
      <c r="L524" s="40"/>
    </row>
    <row r="525" spans="5:12" s="19" customFormat="1" ht="18.75" x14ac:dyDescent="0.3">
      <c r="E525" s="41"/>
      <c r="J525" s="39"/>
      <c r="K525" s="39"/>
      <c r="L525" s="40"/>
    </row>
    <row r="526" spans="5:12" s="19" customFormat="1" ht="18.75" x14ac:dyDescent="0.3">
      <c r="E526" s="41"/>
      <c r="J526" s="39"/>
      <c r="K526" s="39"/>
      <c r="L526" s="40"/>
    </row>
    <row r="527" spans="5:12" s="19" customFormat="1" ht="18.75" x14ac:dyDescent="0.3">
      <c r="E527" s="41"/>
      <c r="J527" s="39"/>
      <c r="K527" s="39"/>
      <c r="L527" s="40"/>
    </row>
    <row r="528" spans="5:12" s="19" customFormat="1" ht="18.75" x14ac:dyDescent="0.3">
      <c r="E528" s="41"/>
      <c r="J528" s="39"/>
      <c r="K528" s="39"/>
      <c r="L528" s="40"/>
    </row>
    <row r="529" spans="5:12" s="19" customFormat="1" ht="18.75" x14ac:dyDescent="0.3">
      <c r="E529" s="41"/>
      <c r="J529" s="39"/>
      <c r="K529" s="39"/>
      <c r="L529" s="40"/>
    </row>
    <row r="530" spans="5:12" s="19" customFormat="1" ht="18.75" x14ac:dyDescent="0.3">
      <c r="E530" s="41"/>
      <c r="J530" s="39"/>
      <c r="K530" s="39"/>
      <c r="L530" s="40"/>
    </row>
    <row r="531" spans="5:12" s="19" customFormat="1" ht="18.75" x14ac:dyDescent="0.3">
      <c r="E531" s="41"/>
      <c r="J531" s="39"/>
      <c r="K531" s="39"/>
      <c r="L531" s="40"/>
    </row>
    <row r="532" spans="5:12" s="19" customFormat="1" ht="18.75" x14ac:dyDescent="0.3">
      <c r="E532" s="41"/>
      <c r="J532" s="39"/>
      <c r="K532" s="39"/>
      <c r="L532" s="40"/>
    </row>
    <row r="533" spans="5:12" s="19" customFormat="1" ht="18.75" x14ac:dyDescent="0.3">
      <c r="E533" s="41"/>
      <c r="J533" s="39"/>
      <c r="K533" s="39"/>
      <c r="L533" s="40"/>
    </row>
    <row r="534" spans="5:12" s="19" customFormat="1" ht="18.75" x14ac:dyDescent="0.3">
      <c r="E534" s="41"/>
      <c r="J534" s="39"/>
      <c r="K534" s="39"/>
      <c r="L534" s="40"/>
    </row>
    <row r="535" spans="5:12" s="19" customFormat="1" ht="18.75" x14ac:dyDescent="0.3">
      <c r="E535" s="41"/>
      <c r="J535" s="39"/>
      <c r="K535" s="39"/>
      <c r="L535" s="40"/>
    </row>
    <row r="536" spans="5:12" s="19" customFormat="1" ht="18.75" x14ac:dyDescent="0.3">
      <c r="E536" s="41"/>
      <c r="J536" s="39"/>
      <c r="K536" s="39"/>
      <c r="L536" s="40"/>
    </row>
    <row r="537" spans="5:12" s="19" customFormat="1" ht="18.75" x14ac:dyDescent="0.3">
      <c r="E537" s="41"/>
      <c r="J537" s="39"/>
      <c r="K537" s="39"/>
      <c r="L537" s="40"/>
    </row>
    <row r="538" spans="5:12" s="19" customFormat="1" ht="18.75" x14ac:dyDescent="0.3">
      <c r="E538" s="41"/>
      <c r="J538" s="39"/>
      <c r="K538" s="39"/>
      <c r="L538" s="40"/>
    </row>
    <row r="539" spans="5:12" s="19" customFormat="1" ht="18.75" x14ac:dyDescent="0.3">
      <c r="E539" s="41"/>
      <c r="J539" s="39"/>
      <c r="K539" s="39"/>
      <c r="L539" s="40"/>
    </row>
    <row r="540" spans="5:12" s="19" customFormat="1" ht="18.75" x14ac:dyDescent="0.3">
      <c r="E540" s="41"/>
      <c r="J540" s="39"/>
      <c r="K540" s="39"/>
      <c r="L540" s="40"/>
    </row>
    <row r="541" spans="5:12" s="19" customFormat="1" ht="18.75" x14ac:dyDescent="0.3">
      <c r="E541" s="41"/>
      <c r="J541" s="39"/>
      <c r="K541" s="39"/>
      <c r="L541" s="40"/>
    </row>
    <row r="542" spans="5:12" s="19" customFormat="1" ht="18.75" x14ac:dyDescent="0.3">
      <c r="E542" s="41"/>
      <c r="J542" s="39"/>
      <c r="K542" s="39"/>
      <c r="L542" s="40"/>
    </row>
    <row r="543" spans="5:12" s="19" customFormat="1" ht="18.75" x14ac:dyDescent="0.3">
      <c r="E543" s="41"/>
      <c r="J543" s="39"/>
      <c r="K543" s="39"/>
      <c r="L543" s="40"/>
    </row>
    <row r="544" spans="5:12" s="19" customFormat="1" ht="18.75" x14ac:dyDescent="0.3">
      <c r="E544" s="41"/>
      <c r="J544" s="39"/>
      <c r="K544" s="39"/>
      <c r="L544" s="40"/>
    </row>
    <row r="545" spans="5:12" s="19" customFormat="1" ht="18.75" x14ac:dyDescent="0.3">
      <c r="E545" s="41"/>
      <c r="J545" s="39"/>
      <c r="K545" s="39"/>
      <c r="L545" s="40"/>
    </row>
    <row r="546" spans="5:12" s="19" customFormat="1" ht="18.75" x14ac:dyDescent="0.3">
      <c r="E546" s="41"/>
      <c r="J546" s="39"/>
      <c r="K546" s="39"/>
      <c r="L546" s="40"/>
    </row>
    <row r="547" spans="5:12" s="19" customFormat="1" ht="18.75" x14ac:dyDescent="0.3">
      <c r="E547" s="41"/>
      <c r="J547" s="39"/>
      <c r="K547" s="39"/>
      <c r="L547" s="40"/>
    </row>
    <row r="548" spans="5:12" s="19" customFormat="1" ht="18.75" x14ac:dyDescent="0.3">
      <c r="E548" s="41"/>
      <c r="J548" s="39"/>
      <c r="K548" s="39"/>
      <c r="L548" s="40"/>
    </row>
    <row r="549" spans="5:12" s="19" customFormat="1" ht="18.75" x14ac:dyDescent="0.3">
      <c r="E549" s="41"/>
      <c r="J549" s="39"/>
      <c r="K549" s="39"/>
      <c r="L549" s="40"/>
    </row>
    <row r="550" spans="5:12" s="19" customFormat="1" ht="18.75" x14ac:dyDescent="0.3">
      <c r="E550" s="41"/>
      <c r="J550" s="39"/>
      <c r="K550" s="39"/>
      <c r="L550" s="40"/>
    </row>
    <row r="551" spans="5:12" s="19" customFormat="1" ht="18.75" x14ac:dyDescent="0.3">
      <c r="E551" s="41"/>
      <c r="J551" s="39"/>
      <c r="K551" s="39"/>
      <c r="L551" s="40"/>
    </row>
    <row r="552" spans="5:12" s="19" customFormat="1" ht="18.75" x14ac:dyDescent="0.3">
      <c r="E552" s="41"/>
      <c r="J552" s="39"/>
      <c r="K552" s="39"/>
      <c r="L552" s="40"/>
    </row>
    <row r="553" spans="5:12" s="19" customFormat="1" ht="18.75" x14ac:dyDescent="0.3">
      <c r="E553" s="41"/>
      <c r="J553" s="39"/>
      <c r="K553" s="39"/>
      <c r="L553" s="40"/>
    </row>
    <row r="554" spans="5:12" s="19" customFormat="1" ht="18.75" x14ac:dyDescent="0.3">
      <c r="E554" s="41"/>
      <c r="J554" s="39"/>
      <c r="K554" s="39"/>
      <c r="L554" s="40"/>
    </row>
    <row r="555" spans="5:12" s="19" customFormat="1" ht="18.75" x14ac:dyDescent="0.3">
      <c r="E555" s="41"/>
      <c r="J555" s="39"/>
      <c r="K555" s="39"/>
      <c r="L555" s="40"/>
    </row>
    <row r="556" spans="5:12" s="19" customFormat="1" ht="18.75" x14ac:dyDescent="0.3">
      <c r="E556" s="41"/>
      <c r="J556" s="39"/>
      <c r="K556" s="39"/>
      <c r="L556" s="40"/>
    </row>
    <row r="557" spans="5:12" s="19" customFormat="1" ht="18.75" x14ac:dyDescent="0.3">
      <c r="E557" s="41"/>
      <c r="J557" s="39"/>
      <c r="K557" s="39"/>
      <c r="L557" s="40"/>
    </row>
    <row r="558" spans="5:12" s="19" customFormat="1" ht="18.75" x14ac:dyDescent="0.3">
      <c r="E558" s="41"/>
      <c r="J558" s="39"/>
      <c r="K558" s="39"/>
      <c r="L558" s="40"/>
    </row>
    <row r="559" spans="5:12" s="19" customFormat="1" ht="18.75" x14ac:dyDescent="0.3">
      <c r="E559" s="41"/>
      <c r="J559" s="39"/>
      <c r="K559" s="39"/>
      <c r="L559" s="40"/>
    </row>
    <row r="560" spans="5:12" s="19" customFormat="1" ht="18.75" x14ac:dyDescent="0.3">
      <c r="E560" s="41"/>
      <c r="J560" s="39"/>
      <c r="K560" s="39"/>
      <c r="L560" s="40"/>
    </row>
    <row r="561" spans="5:12" s="19" customFormat="1" ht="18.75" x14ac:dyDescent="0.3">
      <c r="E561" s="41"/>
      <c r="J561" s="39"/>
      <c r="K561" s="39"/>
      <c r="L561" s="40"/>
    </row>
    <row r="562" spans="5:12" s="19" customFormat="1" ht="18.75" x14ac:dyDescent="0.3">
      <c r="E562" s="41"/>
      <c r="J562" s="39"/>
      <c r="K562" s="39"/>
      <c r="L562" s="40"/>
    </row>
    <row r="563" spans="5:12" s="19" customFormat="1" ht="18.75" x14ac:dyDescent="0.3">
      <c r="E563" s="41"/>
      <c r="J563" s="39"/>
      <c r="K563" s="39"/>
      <c r="L563" s="40"/>
    </row>
    <row r="564" spans="5:12" s="19" customFormat="1" ht="18.75" x14ac:dyDescent="0.3">
      <c r="E564" s="41"/>
      <c r="J564" s="39"/>
      <c r="K564" s="39"/>
      <c r="L564" s="40"/>
    </row>
    <row r="565" spans="5:12" s="19" customFormat="1" ht="18.75" x14ac:dyDescent="0.3">
      <c r="E565" s="41"/>
      <c r="J565" s="39"/>
      <c r="K565" s="39"/>
      <c r="L565" s="40"/>
    </row>
    <row r="566" spans="5:12" s="19" customFormat="1" ht="18.75" x14ac:dyDescent="0.3">
      <c r="E566" s="41"/>
      <c r="J566" s="39"/>
      <c r="K566" s="39"/>
      <c r="L566" s="40"/>
    </row>
    <row r="567" spans="5:12" s="19" customFormat="1" ht="18.75" x14ac:dyDescent="0.3">
      <c r="E567" s="41"/>
      <c r="J567" s="39"/>
      <c r="K567" s="39"/>
      <c r="L567" s="40"/>
    </row>
    <row r="568" spans="5:12" s="19" customFormat="1" ht="18.75" x14ac:dyDescent="0.3">
      <c r="E568" s="41"/>
      <c r="J568" s="39"/>
      <c r="K568" s="39"/>
      <c r="L568" s="40"/>
    </row>
    <row r="569" spans="5:12" s="19" customFormat="1" ht="18.75" x14ac:dyDescent="0.3">
      <c r="E569" s="41"/>
      <c r="J569" s="39"/>
      <c r="K569" s="39"/>
      <c r="L569" s="40"/>
    </row>
    <row r="570" spans="5:12" s="19" customFormat="1" ht="18.75" x14ac:dyDescent="0.3">
      <c r="E570" s="41"/>
      <c r="J570" s="39"/>
      <c r="K570" s="39"/>
      <c r="L570" s="40"/>
    </row>
    <row r="571" spans="5:12" s="19" customFormat="1" ht="18.75" x14ac:dyDescent="0.3">
      <c r="E571" s="41"/>
      <c r="J571" s="39"/>
      <c r="K571" s="39"/>
      <c r="L571" s="40"/>
    </row>
    <row r="572" spans="5:12" s="19" customFormat="1" ht="18.75" x14ac:dyDescent="0.3">
      <c r="E572" s="41"/>
      <c r="J572" s="39"/>
      <c r="K572" s="39"/>
      <c r="L572" s="40"/>
    </row>
    <row r="573" spans="5:12" s="19" customFormat="1" ht="18.75" x14ac:dyDescent="0.3">
      <c r="E573" s="41"/>
      <c r="J573" s="39"/>
      <c r="K573" s="39"/>
      <c r="L573" s="40"/>
    </row>
    <row r="574" spans="5:12" s="19" customFormat="1" ht="18.75" x14ac:dyDescent="0.3">
      <c r="E574" s="41"/>
      <c r="J574" s="39"/>
      <c r="K574" s="39"/>
      <c r="L574" s="40"/>
    </row>
    <row r="575" spans="5:12" s="19" customFormat="1" ht="18.75" x14ac:dyDescent="0.3">
      <c r="E575" s="41"/>
      <c r="J575" s="39"/>
      <c r="K575" s="39"/>
      <c r="L575" s="40"/>
    </row>
    <row r="576" spans="5:12" s="19" customFormat="1" ht="18.75" x14ac:dyDescent="0.3">
      <c r="E576" s="41"/>
      <c r="J576" s="39"/>
      <c r="K576" s="39"/>
      <c r="L576" s="40"/>
    </row>
    <row r="577" spans="5:12" s="19" customFormat="1" ht="18.75" x14ac:dyDescent="0.3">
      <c r="E577" s="41"/>
      <c r="J577" s="39"/>
      <c r="K577" s="39"/>
      <c r="L577" s="40"/>
    </row>
    <row r="578" spans="5:12" s="19" customFormat="1" ht="18.75" x14ac:dyDescent="0.3">
      <c r="E578" s="41"/>
      <c r="J578" s="39"/>
      <c r="K578" s="39"/>
      <c r="L578" s="40"/>
    </row>
    <row r="579" spans="5:12" s="19" customFormat="1" ht="18.75" x14ac:dyDescent="0.3">
      <c r="E579" s="41"/>
      <c r="J579" s="39"/>
      <c r="K579" s="39"/>
      <c r="L579" s="40"/>
    </row>
    <row r="580" spans="5:12" s="19" customFormat="1" ht="18.75" x14ac:dyDescent="0.3">
      <c r="E580" s="41"/>
      <c r="J580" s="39"/>
      <c r="K580" s="39"/>
      <c r="L580" s="40"/>
    </row>
    <row r="581" spans="5:12" s="19" customFormat="1" ht="18.75" x14ac:dyDescent="0.3">
      <c r="E581" s="41"/>
      <c r="J581" s="39"/>
      <c r="K581" s="39"/>
      <c r="L581" s="40"/>
    </row>
    <row r="582" spans="5:12" s="19" customFormat="1" ht="18.75" x14ac:dyDescent="0.3">
      <c r="E582" s="41"/>
      <c r="J582" s="39"/>
      <c r="K582" s="39"/>
      <c r="L582" s="40"/>
    </row>
    <row r="583" spans="5:12" s="19" customFormat="1" ht="18.75" x14ac:dyDescent="0.3">
      <c r="E583" s="41"/>
      <c r="J583" s="39"/>
      <c r="K583" s="39"/>
      <c r="L583" s="40"/>
    </row>
    <row r="584" spans="5:12" s="19" customFormat="1" ht="18.75" x14ac:dyDescent="0.3">
      <c r="E584" s="41"/>
      <c r="J584" s="39"/>
      <c r="K584" s="39"/>
      <c r="L584" s="40"/>
    </row>
    <row r="585" spans="5:12" s="19" customFormat="1" ht="18.75" x14ac:dyDescent="0.3">
      <c r="E585" s="41"/>
      <c r="J585" s="39"/>
      <c r="K585" s="39"/>
      <c r="L585" s="40"/>
    </row>
    <row r="586" spans="5:12" s="19" customFormat="1" ht="18.75" x14ac:dyDescent="0.3">
      <c r="E586" s="41"/>
      <c r="J586" s="39"/>
      <c r="K586" s="39"/>
      <c r="L586" s="40"/>
    </row>
    <row r="587" spans="5:12" s="19" customFormat="1" ht="18.75" x14ac:dyDescent="0.3">
      <c r="E587" s="41"/>
      <c r="J587" s="39"/>
      <c r="K587" s="39"/>
      <c r="L587" s="40"/>
    </row>
    <row r="588" spans="5:12" s="19" customFormat="1" ht="18.75" x14ac:dyDescent="0.3">
      <c r="E588" s="41"/>
      <c r="J588" s="39"/>
      <c r="K588" s="39"/>
      <c r="L588" s="40"/>
    </row>
    <row r="589" spans="5:12" s="19" customFormat="1" ht="18.75" x14ac:dyDescent="0.3">
      <c r="E589" s="41"/>
      <c r="J589" s="39"/>
      <c r="K589" s="39"/>
      <c r="L589" s="40"/>
    </row>
    <row r="590" spans="5:12" s="19" customFormat="1" ht="18.75" x14ac:dyDescent="0.3">
      <c r="E590" s="41"/>
      <c r="J590" s="39"/>
      <c r="K590" s="39"/>
      <c r="L590" s="40"/>
    </row>
    <row r="591" spans="5:12" s="19" customFormat="1" ht="18.75" x14ac:dyDescent="0.3">
      <c r="E591" s="41"/>
      <c r="J591" s="39"/>
      <c r="K591" s="39"/>
      <c r="L591" s="40"/>
    </row>
    <row r="592" spans="5:12" s="19" customFormat="1" ht="18.75" x14ac:dyDescent="0.3">
      <c r="E592" s="41"/>
      <c r="J592" s="39"/>
      <c r="K592" s="39"/>
      <c r="L592" s="40"/>
    </row>
    <row r="593" spans="5:12" s="19" customFormat="1" ht="18.75" x14ac:dyDescent="0.3">
      <c r="E593" s="41"/>
      <c r="J593" s="39"/>
      <c r="K593" s="39"/>
      <c r="L593" s="40"/>
    </row>
    <row r="594" spans="5:12" s="19" customFormat="1" ht="18.75" x14ac:dyDescent="0.3">
      <c r="E594" s="41"/>
      <c r="J594" s="39"/>
      <c r="K594" s="39"/>
      <c r="L594" s="40"/>
    </row>
    <row r="595" spans="5:12" s="19" customFormat="1" ht="18.75" x14ac:dyDescent="0.3">
      <c r="E595" s="41"/>
      <c r="J595" s="39"/>
      <c r="K595" s="39"/>
      <c r="L595" s="40"/>
    </row>
    <row r="596" spans="5:12" s="19" customFormat="1" ht="18.75" x14ac:dyDescent="0.3">
      <c r="E596" s="41"/>
      <c r="J596" s="39"/>
      <c r="K596" s="39"/>
      <c r="L596" s="40"/>
    </row>
    <row r="597" spans="5:12" s="19" customFormat="1" ht="18.75" x14ac:dyDescent="0.3">
      <c r="E597" s="41"/>
      <c r="J597" s="39"/>
      <c r="K597" s="39"/>
      <c r="L597" s="40"/>
    </row>
    <row r="598" spans="5:12" s="19" customFormat="1" ht="18.75" x14ac:dyDescent="0.3">
      <c r="E598" s="41"/>
      <c r="J598" s="39"/>
      <c r="K598" s="39"/>
      <c r="L598" s="40"/>
    </row>
    <row r="599" spans="5:12" s="19" customFormat="1" ht="18.75" x14ac:dyDescent="0.3">
      <c r="E599" s="41"/>
      <c r="J599" s="39"/>
      <c r="K599" s="39"/>
      <c r="L599" s="40"/>
    </row>
    <row r="600" spans="5:12" s="19" customFormat="1" ht="18.75" x14ac:dyDescent="0.3">
      <c r="E600" s="41"/>
      <c r="J600" s="39"/>
      <c r="K600" s="39"/>
      <c r="L600" s="40"/>
    </row>
    <row r="601" spans="5:12" s="19" customFormat="1" ht="18.75" x14ac:dyDescent="0.3">
      <c r="E601" s="41"/>
      <c r="J601" s="39"/>
      <c r="K601" s="39"/>
      <c r="L601" s="40"/>
    </row>
    <row r="602" spans="5:12" s="19" customFormat="1" ht="18.75" x14ac:dyDescent="0.3">
      <c r="E602" s="41"/>
      <c r="J602" s="39"/>
      <c r="K602" s="39"/>
      <c r="L602" s="40"/>
    </row>
    <row r="603" spans="5:12" s="19" customFormat="1" ht="18.75" x14ac:dyDescent="0.3">
      <c r="E603" s="41"/>
      <c r="J603" s="39"/>
      <c r="K603" s="39"/>
      <c r="L603" s="40"/>
    </row>
    <row r="604" spans="5:12" s="19" customFormat="1" ht="18.75" x14ac:dyDescent="0.3">
      <c r="E604" s="41"/>
      <c r="J604" s="39"/>
      <c r="K604" s="39"/>
      <c r="L604" s="40"/>
    </row>
    <row r="605" spans="5:12" s="19" customFormat="1" ht="18.75" x14ac:dyDescent="0.3">
      <c r="E605" s="41"/>
      <c r="J605" s="39"/>
      <c r="K605" s="39"/>
      <c r="L605" s="40"/>
    </row>
    <row r="606" spans="5:12" s="19" customFormat="1" ht="18.75" x14ac:dyDescent="0.3">
      <c r="E606" s="41"/>
      <c r="J606" s="39"/>
      <c r="K606" s="39"/>
      <c r="L606" s="40"/>
    </row>
    <row r="607" spans="5:12" s="19" customFormat="1" ht="18.75" x14ac:dyDescent="0.3">
      <c r="E607" s="41"/>
      <c r="J607" s="39"/>
      <c r="K607" s="39"/>
      <c r="L607" s="40"/>
    </row>
    <row r="608" spans="5:12" s="19" customFormat="1" ht="18.75" x14ac:dyDescent="0.3">
      <c r="E608" s="41"/>
      <c r="J608" s="39"/>
      <c r="K608" s="39"/>
      <c r="L608" s="40"/>
    </row>
    <row r="609" spans="5:12" s="19" customFormat="1" ht="18.75" x14ac:dyDescent="0.3">
      <c r="E609" s="41"/>
      <c r="J609" s="39"/>
      <c r="K609" s="39"/>
      <c r="L609" s="40"/>
    </row>
    <row r="610" spans="5:12" s="19" customFormat="1" ht="18.75" x14ac:dyDescent="0.3">
      <c r="E610" s="41"/>
      <c r="J610" s="39"/>
      <c r="K610" s="39"/>
      <c r="L610" s="40"/>
    </row>
    <row r="611" spans="5:12" s="19" customFormat="1" ht="18.75" x14ac:dyDescent="0.3">
      <c r="E611" s="41"/>
      <c r="J611" s="39"/>
      <c r="K611" s="39"/>
      <c r="L611" s="40"/>
    </row>
    <row r="612" spans="5:12" s="19" customFormat="1" ht="18.75" x14ac:dyDescent="0.3">
      <c r="E612" s="41"/>
      <c r="J612" s="39"/>
      <c r="K612" s="39"/>
      <c r="L612" s="40"/>
    </row>
    <row r="613" spans="5:12" s="19" customFormat="1" ht="18.75" x14ac:dyDescent="0.3">
      <c r="E613" s="41"/>
      <c r="J613" s="39"/>
      <c r="K613" s="39"/>
      <c r="L613" s="40"/>
    </row>
    <row r="614" spans="5:12" s="19" customFormat="1" ht="18.75" x14ac:dyDescent="0.3">
      <c r="E614" s="41"/>
      <c r="J614" s="39"/>
      <c r="K614" s="39"/>
      <c r="L614" s="40"/>
    </row>
    <row r="615" spans="5:12" s="19" customFormat="1" ht="18.75" x14ac:dyDescent="0.3">
      <c r="E615" s="41"/>
      <c r="J615" s="39"/>
      <c r="K615" s="39"/>
      <c r="L615" s="40"/>
    </row>
    <row r="616" spans="5:12" s="19" customFormat="1" ht="18.75" x14ac:dyDescent="0.3">
      <c r="E616" s="41"/>
      <c r="J616" s="39"/>
      <c r="K616" s="39"/>
      <c r="L616" s="40"/>
    </row>
    <row r="617" spans="5:12" s="19" customFormat="1" ht="18.75" x14ac:dyDescent="0.3">
      <c r="E617" s="41"/>
      <c r="J617" s="39"/>
      <c r="K617" s="39"/>
      <c r="L617" s="40"/>
    </row>
    <row r="618" spans="5:12" s="19" customFormat="1" ht="18.75" x14ac:dyDescent="0.3">
      <c r="E618" s="41"/>
      <c r="J618" s="39"/>
      <c r="K618" s="39"/>
      <c r="L618" s="40"/>
    </row>
    <row r="619" spans="5:12" s="19" customFormat="1" ht="18.75" x14ac:dyDescent="0.3">
      <c r="E619" s="41"/>
      <c r="J619" s="39"/>
      <c r="K619" s="39"/>
      <c r="L619" s="40"/>
    </row>
    <row r="620" spans="5:12" s="19" customFormat="1" ht="18.75" x14ac:dyDescent="0.3">
      <c r="E620" s="41"/>
      <c r="J620" s="39"/>
      <c r="K620" s="39"/>
      <c r="L620" s="40"/>
    </row>
    <row r="621" spans="5:12" s="19" customFormat="1" ht="18.75" x14ac:dyDescent="0.3">
      <c r="E621" s="41"/>
      <c r="J621" s="39"/>
      <c r="K621" s="39"/>
      <c r="L621" s="40"/>
    </row>
    <row r="622" spans="5:12" s="19" customFormat="1" ht="18.75" x14ac:dyDescent="0.3">
      <c r="E622" s="41"/>
      <c r="J622" s="39"/>
      <c r="K622" s="39"/>
      <c r="L622" s="40"/>
    </row>
    <row r="623" spans="5:12" s="19" customFormat="1" ht="18.75" x14ac:dyDescent="0.3">
      <c r="E623" s="41"/>
      <c r="J623" s="39"/>
      <c r="K623" s="39"/>
      <c r="L623" s="40"/>
    </row>
    <row r="624" spans="5:12" s="19" customFormat="1" ht="18.75" x14ac:dyDescent="0.3">
      <c r="E624" s="41"/>
      <c r="J624" s="39"/>
      <c r="K624" s="39"/>
      <c r="L624" s="40"/>
    </row>
    <row r="625" spans="5:12" s="19" customFormat="1" ht="18.75" x14ac:dyDescent="0.3">
      <c r="E625" s="41"/>
      <c r="J625" s="39"/>
      <c r="K625" s="39"/>
      <c r="L625" s="40"/>
    </row>
    <row r="626" spans="5:12" s="19" customFormat="1" ht="18.75" x14ac:dyDescent="0.3">
      <c r="E626" s="41"/>
      <c r="J626" s="39"/>
      <c r="K626" s="39"/>
      <c r="L626" s="40"/>
    </row>
    <row r="627" spans="5:12" s="19" customFormat="1" ht="18.75" x14ac:dyDescent="0.3">
      <c r="E627" s="41"/>
      <c r="J627" s="39"/>
      <c r="K627" s="39"/>
      <c r="L627" s="40"/>
    </row>
    <row r="628" spans="5:12" s="19" customFormat="1" ht="18.75" x14ac:dyDescent="0.3">
      <c r="E628" s="41"/>
      <c r="J628" s="39"/>
      <c r="K628" s="39"/>
      <c r="L628" s="40"/>
    </row>
    <row r="629" spans="5:12" s="19" customFormat="1" ht="18.75" x14ac:dyDescent="0.3">
      <c r="E629" s="41"/>
      <c r="J629" s="39"/>
      <c r="K629" s="39"/>
      <c r="L629" s="40"/>
    </row>
    <row r="630" spans="5:12" s="19" customFormat="1" ht="18.75" x14ac:dyDescent="0.3">
      <c r="E630" s="41"/>
      <c r="J630" s="39"/>
      <c r="K630" s="39"/>
      <c r="L630" s="40"/>
    </row>
    <row r="631" spans="5:12" s="19" customFormat="1" ht="18.75" x14ac:dyDescent="0.3">
      <c r="E631" s="41"/>
      <c r="J631" s="39"/>
      <c r="K631" s="39"/>
      <c r="L631" s="40"/>
    </row>
    <row r="632" spans="5:12" s="19" customFormat="1" ht="18.75" x14ac:dyDescent="0.3">
      <c r="E632" s="41"/>
      <c r="J632" s="39"/>
      <c r="K632" s="39"/>
      <c r="L632" s="40"/>
    </row>
    <row r="633" spans="5:12" s="19" customFormat="1" ht="18.75" x14ac:dyDescent="0.3">
      <c r="E633" s="41"/>
      <c r="J633" s="39"/>
      <c r="K633" s="39"/>
      <c r="L633" s="40"/>
    </row>
    <row r="634" spans="5:12" s="19" customFormat="1" ht="18.75" x14ac:dyDescent="0.3">
      <c r="E634" s="41"/>
      <c r="J634" s="39"/>
      <c r="K634" s="39"/>
      <c r="L634" s="40"/>
    </row>
    <row r="635" spans="5:12" s="19" customFormat="1" ht="18.75" x14ac:dyDescent="0.3">
      <c r="E635" s="41"/>
      <c r="J635" s="39"/>
      <c r="K635" s="39"/>
      <c r="L635" s="40"/>
    </row>
    <row r="636" spans="5:12" s="19" customFormat="1" ht="18.75" x14ac:dyDescent="0.3">
      <c r="E636" s="41"/>
      <c r="J636" s="39"/>
      <c r="K636" s="39"/>
      <c r="L636" s="40"/>
    </row>
    <row r="637" spans="5:12" s="19" customFormat="1" ht="18.75" x14ac:dyDescent="0.3">
      <c r="E637" s="41"/>
      <c r="J637" s="39"/>
      <c r="K637" s="39"/>
      <c r="L637" s="40"/>
    </row>
    <row r="638" spans="5:12" s="19" customFormat="1" ht="18.75" x14ac:dyDescent="0.3">
      <c r="E638" s="41"/>
      <c r="J638" s="39"/>
      <c r="K638" s="39"/>
      <c r="L638" s="40"/>
    </row>
    <row r="639" spans="5:12" s="19" customFormat="1" ht="18.75" x14ac:dyDescent="0.3">
      <c r="E639" s="41"/>
      <c r="J639" s="39"/>
      <c r="K639" s="39"/>
      <c r="L639" s="40"/>
    </row>
    <row r="640" spans="5:12" s="19" customFormat="1" ht="18.75" x14ac:dyDescent="0.3">
      <c r="E640" s="41"/>
      <c r="J640" s="39"/>
      <c r="K640" s="39"/>
      <c r="L640" s="40"/>
    </row>
    <row r="641" spans="5:12" s="19" customFormat="1" ht="18.75" x14ac:dyDescent="0.3">
      <c r="E641" s="41"/>
      <c r="J641" s="39"/>
      <c r="K641" s="39"/>
      <c r="L641" s="40"/>
    </row>
    <row r="642" spans="5:12" s="19" customFormat="1" ht="18.75" x14ac:dyDescent="0.3">
      <c r="E642" s="41"/>
      <c r="J642" s="39"/>
      <c r="K642" s="39"/>
      <c r="L642" s="40"/>
    </row>
    <row r="643" spans="5:12" s="19" customFormat="1" ht="18.75" x14ac:dyDescent="0.3">
      <c r="E643" s="41"/>
      <c r="J643" s="39"/>
      <c r="K643" s="39"/>
      <c r="L643" s="40"/>
    </row>
    <row r="644" spans="5:12" s="19" customFormat="1" ht="18.75" x14ac:dyDescent="0.3">
      <c r="E644" s="41"/>
      <c r="J644" s="39"/>
      <c r="K644" s="39"/>
      <c r="L644" s="40"/>
    </row>
    <row r="645" spans="5:12" s="19" customFormat="1" ht="18.75" x14ac:dyDescent="0.3">
      <c r="E645" s="41"/>
      <c r="J645" s="39"/>
      <c r="K645" s="39"/>
      <c r="L645" s="40"/>
    </row>
    <row r="646" spans="5:12" s="19" customFormat="1" ht="18.75" x14ac:dyDescent="0.3">
      <c r="E646" s="41"/>
      <c r="J646" s="39"/>
      <c r="K646" s="39"/>
      <c r="L646" s="40"/>
    </row>
    <row r="647" spans="5:12" s="19" customFormat="1" ht="18.75" x14ac:dyDescent="0.3">
      <c r="E647" s="41"/>
      <c r="J647" s="39"/>
      <c r="K647" s="39"/>
      <c r="L647" s="40"/>
    </row>
    <row r="648" spans="5:12" s="19" customFormat="1" ht="18.75" x14ac:dyDescent="0.3">
      <c r="E648" s="41"/>
      <c r="J648" s="39"/>
      <c r="K648" s="39"/>
      <c r="L648" s="40"/>
    </row>
    <row r="649" spans="5:12" s="19" customFormat="1" ht="18.75" x14ac:dyDescent="0.3">
      <c r="E649" s="41"/>
      <c r="J649" s="39"/>
      <c r="K649" s="39"/>
      <c r="L649" s="40"/>
    </row>
    <row r="650" spans="5:12" s="19" customFormat="1" ht="18.75" x14ac:dyDescent="0.3">
      <c r="E650" s="41"/>
      <c r="J650" s="39"/>
      <c r="K650" s="39"/>
      <c r="L650" s="40"/>
    </row>
    <row r="651" spans="5:12" s="19" customFormat="1" ht="18.75" x14ac:dyDescent="0.3">
      <c r="E651" s="41"/>
      <c r="J651" s="39"/>
      <c r="K651" s="39"/>
      <c r="L651" s="40"/>
    </row>
    <row r="652" spans="5:12" s="19" customFormat="1" ht="18.75" x14ac:dyDescent="0.3">
      <c r="E652" s="41"/>
      <c r="J652" s="39"/>
      <c r="K652" s="39"/>
      <c r="L652" s="40"/>
    </row>
    <row r="653" spans="5:12" s="19" customFormat="1" ht="18.75" x14ac:dyDescent="0.3">
      <c r="E653" s="41"/>
      <c r="J653" s="39"/>
      <c r="K653" s="39"/>
      <c r="L653" s="40"/>
    </row>
    <row r="654" spans="5:12" s="19" customFormat="1" ht="18.75" x14ac:dyDescent="0.3">
      <c r="E654" s="41"/>
      <c r="J654" s="39"/>
      <c r="K654" s="39"/>
      <c r="L654" s="40"/>
    </row>
    <row r="655" spans="5:12" s="19" customFormat="1" ht="18.75" x14ac:dyDescent="0.3">
      <c r="E655" s="41"/>
      <c r="J655" s="39"/>
      <c r="K655" s="39"/>
      <c r="L655" s="40"/>
    </row>
    <row r="656" spans="5:12" s="19" customFormat="1" ht="18.75" x14ac:dyDescent="0.3">
      <c r="E656" s="41"/>
      <c r="J656" s="39"/>
      <c r="K656" s="39"/>
      <c r="L656" s="40"/>
    </row>
    <row r="657" spans="5:12" s="19" customFormat="1" ht="18.75" x14ac:dyDescent="0.3">
      <c r="E657" s="41"/>
      <c r="J657" s="39"/>
      <c r="K657" s="39"/>
      <c r="L657" s="40"/>
    </row>
    <row r="658" spans="5:12" s="19" customFormat="1" ht="18.75" x14ac:dyDescent="0.3">
      <c r="E658" s="41"/>
      <c r="J658" s="39"/>
      <c r="K658" s="39"/>
      <c r="L658" s="40"/>
    </row>
    <row r="659" spans="5:12" s="19" customFormat="1" ht="18.75" x14ac:dyDescent="0.3">
      <c r="E659" s="41"/>
      <c r="J659" s="39"/>
      <c r="K659" s="39"/>
      <c r="L659" s="40"/>
    </row>
    <row r="660" spans="5:12" s="19" customFormat="1" ht="18.75" x14ac:dyDescent="0.3">
      <c r="E660" s="41"/>
      <c r="J660" s="39"/>
      <c r="K660" s="39"/>
      <c r="L660" s="40"/>
    </row>
    <row r="661" spans="5:12" s="19" customFormat="1" ht="18.75" x14ac:dyDescent="0.3">
      <c r="E661" s="41"/>
      <c r="J661" s="39"/>
      <c r="K661" s="39"/>
      <c r="L661" s="40"/>
    </row>
    <row r="662" spans="5:12" s="19" customFormat="1" ht="18.75" x14ac:dyDescent="0.3">
      <c r="E662" s="41"/>
      <c r="J662" s="39"/>
      <c r="K662" s="39"/>
      <c r="L662" s="40"/>
    </row>
    <row r="663" spans="5:12" s="19" customFormat="1" ht="18.75" x14ac:dyDescent="0.3">
      <c r="E663" s="41"/>
      <c r="J663" s="39"/>
      <c r="K663" s="39"/>
      <c r="L663" s="40"/>
    </row>
    <row r="664" spans="5:12" s="19" customFormat="1" ht="18.75" x14ac:dyDescent="0.3">
      <c r="E664" s="41"/>
      <c r="J664" s="39"/>
      <c r="K664" s="39"/>
      <c r="L664" s="40"/>
    </row>
    <row r="665" spans="5:12" s="19" customFormat="1" ht="18.75" x14ac:dyDescent="0.3">
      <c r="E665" s="41"/>
      <c r="J665" s="39"/>
      <c r="K665" s="39"/>
      <c r="L665" s="40"/>
    </row>
    <row r="666" spans="5:12" s="19" customFormat="1" ht="18.75" x14ac:dyDescent="0.3">
      <c r="E666" s="41"/>
      <c r="J666" s="39"/>
      <c r="K666" s="39"/>
      <c r="L666" s="40"/>
    </row>
    <row r="667" spans="5:12" s="19" customFormat="1" ht="18.75" x14ac:dyDescent="0.3">
      <c r="E667" s="41"/>
      <c r="J667" s="39"/>
      <c r="K667" s="39"/>
      <c r="L667" s="40"/>
    </row>
    <row r="668" spans="5:12" s="19" customFormat="1" ht="18.75" x14ac:dyDescent="0.3">
      <c r="E668" s="41"/>
      <c r="J668" s="39"/>
      <c r="K668" s="39"/>
      <c r="L668" s="40"/>
    </row>
    <row r="669" spans="5:12" s="19" customFormat="1" ht="18.75" x14ac:dyDescent="0.3">
      <c r="E669" s="41"/>
      <c r="J669" s="39"/>
      <c r="K669" s="39"/>
      <c r="L669" s="40"/>
    </row>
    <row r="670" spans="5:12" s="19" customFormat="1" ht="18.75" x14ac:dyDescent="0.3">
      <c r="E670" s="41"/>
      <c r="J670" s="39"/>
      <c r="K670" s="39"/>
      <c r="L670" s="40"/>
    </row>
    <row r="671" spans="5:12" s="19" customFormat="1" ht="18.75" x14ac:dyDescent="0.3">
      <c r="E671" s="41"/>
      <c r="J671" s="39"/>
      <c r="K671" s="39"/>
      <c r="L671" s="40"/>
    </row>
    <row r="672" spans="5:12" s="19" customFormat="1" ht="18.75" x14ac:dyDescent="0.3">
      <c r="E672" s="41"/>
      <c r="J672" s="39"/>
      <c r="K672" s="39"/>
      <c r="L672" s="40"/>
    </row>
    <row r="673" spans="5:12" s="19" customFormat="1" ht="18.75" x14ac:dyDescent="0.3">
      <c r="E673" s="41"/>
      <c r="J673" s="39"/>
      <c r="K673" s="39"/>
      <c r="L673" s="40"/>
    </row>
    <row r="674" spans="5:12" s="19" customFormat="1" ht="18.75" x14ac:dyDescent="0.3">
      <c r="E674" s="41"/>
      <c r="J674" s="39"/>
      <c r="K674" s="39"/>
      <c r="L674" s="40"/>
    </row>
    <row r="675" spans="5:12" s="19" customFormat="1" ht="18.75" x14ac:dyDescent="0.3">
      <c r="E675" s="41"/>
      <c r="J675" s="39"/>
      <c r="K675" s="39"/>
      <c r="L675" s="40"/>
    </row>
    <row r="676" spans="5:12" s="19" customFormat="1" ht="18.75" x14ac:dyDescent="0.3">
      <c r="E676" s="41"/>
      <c r="J676" s="39"/>
      <c r="K676" s="39"/>
      <c r="L676" s="40"/>
    </row>
    <row r="677" spans="5:12" s="19" customFormat="1" ht="18.75" x14ac:dyDescent="0.3">
      <c r="E677" s="41"/>
      <c r="J677" s="39"/>
      <c r="K677" s="39"/>
      <c r="L677" s="40"/>
    </row>
    <row r="678" spans="5:12" s="19" customFormat="1" ht="18.75" x14ac:dyDescent="0.3">
      <c r="E678" s="41"/>
      <c r="J678" s="39"/>
      <c r="K678" s="39"/>
      <c r="L678" s="40"/>
    </row>
    <row r="679" spans="5:12" s="19" customFormat="1" ht="18.75" x14ac:dyDescent="0.3">
      <c r="E679" s="41"/>
      <c r="J679" s="39"/>
      <c r="K679" s="39"/>
      <c r="L679" s="40"/>
    </row>
    <row r="680" spans="5:12" s="19" customFormat="1" ht="18.75" x14ac:dyDescent="0.3">
      <c r="E680" s="41"/>
      <c r="J680" s="39"/>
      <c r="K680" s="39"/>
      <c r="L680" s="40"/>
    </row>
    <row r="681" spans="5:12" s="19" customFormat="1" ht="18.75" x14ac:dyDescent="0.3">
      <c r="E681" s="41"/>
      <c r="J681" s="39"/>
      <c r="K681" s="39"/>
      <c r="L681" s="40"/>
    </row>
    <row r="682" spans="5:12" s="19" customFormat="1" ht="18.75" x14ac:dyDescent="0.3">
      <c r="E682" s="41"/>
      <c r="J682" s="39"/>
      <c r="K682" s="39"/>
      <c r="L682" s="40"/>
    </row>
    <row r="683" spans="5:12" s="19" customFormat="1" ht="18.75" x14ac:dyDescent="0.3">
      <c r="E683" s="41"/>
      <c r="J683" s="39"/>
      <c r="K683" s="39"/>
      <c r="L683" s="40"/>
    </row>
    <row r="684" spans="5:12" s="19" customFormat="1" ht="18.75" x14ac:dyDescent="0.3">
      <c r="E684" s="41"/>
      <c r="J684" s="39"/>
      <c r="K684" s="39"/>
      <c r="L684" s="40"/>
    </row>
    <row r="685" spans="5:12" s="19" customFormat="1" ht="18.75" x14ac:dyDescent="0.3">
      <c r="E685" s="41"/>
      <c r="J685" s="39"/>
      <c r="K685" s="39"/>
      <c r="L685" s="40"/>
    </row>
    <row r="686" spans="5:12" s="19" customFormat="1" ht="18.75" x14ac:dyDescent="0.3">
      <c r="E686" s="41"/>
      <c r="J686" s="39"/>
      <c r="K686" s="39"/>
      <c r="L686" s="40"/>
    </row>
    <row r="687" spans="5:12" s="19" customFormat="1" ht="18.75" x14ac:dyDescent="0.3">
      <c r="E687" s="41"/>
      <c r="J687" s="39"/>
      <c r="K687" s="39"/>
      <c r="L687" s="40"/>
    </row>
    <row r="688" spans="5:12" s="19" customFormat="1" ht="18.75" x14ac:dyDescent="0.3">
      <c r="E688" s="41"/>
      <c r="J688" s="39"/>
      <c r="K688" s="39"/>
      <c r="L688" s="40"/>
    </row>
    <row r="689" spans="5:12" s="19" customFormat="1" ht="18.75" x14ac:dyDescent="0.3">
      <c r="E689" s="41"/>
      <c r="J689" s="39"/>
      <c r="K689" s="39"/>
      <c r="L689" s="40"/>
    </row>
    <row r="690" spans="5:12" s="19" customFormat="1" ht="18.75" x14ac:dyDescent="0.3">
      <c r="E690" s="41"/>
      <c r="J690" s="39"/>
      <c r="K690" s="39"/>
      <c r="L690" s="40"/>
    </row>
    <row r="691" spans="5:12" s="19" customFormat="1" ht="18.75" x14ac:dyDescent="0.3">
      <c r="E691" s="41"/>
      <c r="J691" s="39"/>
      <c r="K691" s="39"/>
      <c r="L691" s="40"/>
    </row>
    <row r="692" spans="5:12" s="19" customFormat="1" ht="18.75" x14ac:dyDescent="0.3">
      <c r="E692" s="41"/>
      <c r="J692" s="39"/>
      <c r="K692" s="39"/>
      <c r="L692" s="40"/>
    </row>
    <row r="693" spans="5:12" s="19" customFormat="1" ht="18.75" x14ac:dyDescent="0.3">
      <c r="E693" s="41"/>
      <c r="J693" s="39"/>
      <c r="K693" s="39"/>
      <c r="L693" s="40"/>
    </row>
    <row r="694" spans="5:12" s="19" customFormat="1" ht="18.75" x14ac:dyDescent="0.3">
      <c r="E694" s="41"/>
      <c r="J694" s="39"/>
      <c r="K694" s="39"/>
      <c r="L694" s="40"/>
    </row>
    <row r="695" spans="5:12" s="19" customFormat="1" ht="18.75" x14ac:dyDescent="0.3">
      <c r="E695" s="41"/>
      <c r="J695" s="39"/>
      <c r="K695" s="39"/>
      <c r="L695" s="40"/>
    </row>
    <row r="696" spans="5:12" s="19" customFormat="1" ht="18.75" x14ac:dyDescent="0.3">
      <c r="E696" s="41"/>
      <c r="J696" s="39"/>
      <c r="K696" s="39"/>
      <c r="L696" s="40"/>
    </row>
    <row r="697" spans="5:12" s="19" customFormat="1" ht="18.75" x14ac:dyDescent="0.3">
      <c r="E697" s="41"/>
      <c r="J697" s="39"/>
      <c r="K697" s="39"/>
      <c r="L697" s="40"/>
    </row>
    <row r="698" spans="5:12" s="19" customFormat="1" ht="18.75" x14ac:dyDescent="0.3">
      <c r="E698" s="41"/>
      <c r="J698" s="39"/>
      <c r="K698" s="39"/>
      <c r="L698" s="40"/>
    </row>
    <row r="699" spans="5:12" s="19" customFormat="1" ht="18.75" x14ac:dyDescent="0.3">
      <c r="E699" s="41"/>
      <c r="J699" s="39"/>
      <c r="K699" s="39"/>
      <c r="L699" s="40"/>
    </row>
    <row r="700" spans="5:12" s="19" customFormat="1" ht="18.75" x14ac:dyDescent="0.3">
      <c r="E700" s="41"/>
      <c r="J700" s="39"/>
      <c r="K700" s="39"/>
      <c r="L700" s="40"/>
    </row>
    <row r="701" spans="5:12" s="19" customFormat="1" ht="18.75" x14ac:dyDescent="0.3">
      <c r="E701" s="41"/>
      <c r="J701" s="39"/>
      <c r="K701" s="39"/>
      <c r="L701" s="40"/>
    </row>
    <row r="702" spans="5:12" s="19" customFormat="1" ht="18.75" x14ac:dyDescent="0.3">
      <c r="E702" s="41"/>
      <c r="J702" s="39"/>
      <c r="K702" s="39"/>
      <c r="L702" s="40"/>
    </row>
    <row r="703" spans="5:12" s="19" customFormat="1" ht="18.75" x14ac:dyDescent="0.3">
      <c r="E703" s="41"/>
      <c r="J703" s="39"/>
      <c r="K703" s="39"/>
      <c r="L703" s="40"/>
    </row>
    <row r="704" spans="5:12" s="19" customFormat="1" ht="18.75" x14ac:dyDescent="0.3">
      <c r="E704" s="41"/>
      <c r="J704" s="39"/>
      <c r="K704" s="39"/>
      <c r="L704" s="40"/>
    </row>
    <row r="705" spans="5:12" s="19" customFormat="1" ht="18.75" x14ac:dyDescent="0.3">
      <c r="E705" s="41"/>
      <c r="J705" s="39"/>
      <c r="K705" s="39"/>
      <c r="L705" s="40"/>
    </row>
    <row r="706" spans="5:12" s="19" customFormat="1" ht="18.75" x14ac:dyDescent="0.3">
      <c r="E706" s="41"/>
      <c r="J706" s="39"/>
      <c r="K706" s="39"/>
      <c r="L706" s="40"/>
    </row>
    <row r="707" spans="5:12" s="19" customFormat="1" ht="18.75" x14ac:dyDescent="0.3">
      <c r="E707" s="41"/>
      <c r="J707" s="39"/>
      <c r="K707" s="39"/>
      <c r="L707" s="40"/>
    </row>
    <row r="708" spans="5:12" s="19" customFormat="1" ht="18.75" x14ac:dyDescent="0.3">
      <c r="E708" s="41"/>
      <c r="J708" s="39"/>
      <c r="K708" s="39"/>
      <c r="L708" s="40"/>
    </row>
    <row r="709" spans="5:12" s="19" customFormat="1" ht="18.75" x14ac:dyDescent="0.3">
      <c r="E709" s="41"/>
      <c r="J709" s="39"/>
      <c r="K709" s="39"/>
      <c r="L709" s="40"/>
    </row>
    <row r="710" spans="5:12" s="19" customFormat="1" ht="18.75" x14ac:dyDescent="0.3">
      <c r="E710" s="41"/>
      <c r="J710" s="39"/>
      <c r="K710" s="39"/>
      <c r="L710" s="40"/>
    </row>
    <row r="711" spans="5:12" s="19" customFormat="1" ht="18.75" x14ac:dyDescent="0.3">
      <c r="E711" s="41"/>
      <c r="J711" s="39"/>
      <c r="K711" s="39"/>
      <c r="L711" s="40"/>
    </row>
    <row r="712" spans="5:12" s="19" customFormat="1" ht="18.75" x14ac:dyDescent="0.3">
      <c r="E712" s="41"/>
      <c r="J712" s="39"/>
      <c r="K712" s="39"/>
      <c r="L712" s="40"/>
    </row>
    <row r="713" spans="5:12" s="19" customFormat="1" ht="18.75" x14ac:dyDescent="0.3">
      <c r="E713" s="41"/>
      <c r="J713" s="39"/>
      <c r="K713" s="39"/>
      <c r="L713" s="40"/>
    </row>
    <row r="714" spans="5:12" s="19" customFormat="1" ht="18.75" x14ac:dyDescent="0.3">
      <c r="E714" s="41"/>
      <c r="J714" s="39"/>
      <c r="K714" s="39"/>
      <c r="L714" s="40"/>
    </row>
    <row r="715" spans="5:12" s="19" customFormat="1" ht="18.75" x14ac:dyDescent="0.3">
      <c r="E715" s="41"/>
      <c r="J715" s="39"/>
      <c r="K715" s="39"/>
      <c r="L715" s="40"/>
    </row>
    <row r="716" spans="5:12" s="19" customFormat="1" ht="18.75" x14ac:dyDescent="0.3">
      <c r="E716" s="41"/>
      <c r="J716" s="39"/>
      <c r="K716" s="39"/>
      <c r="L716" s="40"/>
    </row>
    <row r="717" spans="5:12" s="19" customFormat="1" ht="18.75" x14ac:dyDescent="0.3">
      <c r="E717" s="41"/>
      <c r="J717" s="39"/>
      <c r="K717" s="39"/>
      <c r="L717" s="40"/>
    </row>
    <row r="718" spans="5:12" s="19" customFormat="1" ht="18.75" x14ac:dyDescent="0.3">
      <c r="E718" s="41"/>
      <c r="J718" s="39"/>
      <c r="K718" s="39"/>
      <c r="L718" s="40"/>
    </row>
    <row r="719" spans="5:12" s="19" customFormat="1" ht="18.75" x14ac:dyDescent="0.3">
      <c r="E719" s="41"/>
      <c r="J719" s="39"/>
      <c r="K719" s="39"/>
      <c r="L719" s="40"/>
    </row>
    <row r="720" spans="5:12" s="19" customFormat="1" ht="18.75" x14ac:dyDescent="0.3">
      <c r="E720" s="41"/>
      <c r="J720" s="39"/>
      <c r="K720" s="39"/>
      <c r="L720" s="40"/>
    </row>
    <row r="721" spans="5:12" s="19" customFormat="1" ht="18.75" x14ac:dyDescent="0.3">
      <c r="E721" s="41"/>
      <c r="J721" s="39"/>
      <c r="K721" s="39"/>
      <c r="L721" s="40"/>
    </row>
    <row r="722" spans="5:12" s="19" customFormat="1" ht="18.75" x14ac:dyDescent="0.3">
      <c r="E722" s="41"/>
      <c r="J722" s="39"/>
      <c r="K722" s="39"/>
      <c r="L722" s="40"/>
    </row>
    <row r="723" spans="5:12" s="19" customFormat="1" ht="18.75" x14ac:dyDescent="0.3">
      <c r="E723" s="41"/>
      <c r="J723" s="39"/>
      <c r="K723" s="39"/>
      <c r="L723" s="40"/>
    </row>
    <row r="724" spans="5:12" s="19" customFormat="1" ht="18.75" x14ac:dyDescent="0.3">
      <c r="E724" s="41"/>
      <c r="J724" s="39"/>
      <c r="K724" s="39"/>
      <c r="L724" s="40"/>
    </row>
    <row r="725" spans="5:12" s="19" customFormat="1" ht="18.75" x14ac:dyDescent="0.3">
      <c r="E725" s="41"/>
      <c r="J725" s="39"/>
      <c r="K725" s="39"/>
      <c r="L725" s="40"/>
    </row>
    <row r="726" spans="5:12" s="19" customFormat="1" ht="18.75" x14ac:dyDescent="0.3">
      <c r="E726" s="41"/>
      <c r="J726" s="39"/>
      <c r="K726" s="39"/>
      <c r="L726" s="40"/>
    </row>
    <row r="727" spans="5:12" s="19" customFormat="1" ht="18.75" x14ac:dyDescent="0.3">
      <c r="E727" s="41"/>
      <c r="J727" s="39"/>
      <c r="K727" s="39"/>
      <c r="L727" s="40"/>
    </row>
    <row r="728" spans="5:12" s="19" customFormat="1" ht="18.75" x14ac:dyDescent="0.3">
      <c r="E728" s="41"/>
      <c r="J728" s="39"/>
      <c r="K728" s="39"/>
      <c r="L728" s="40"/>
    </row>
    <row r="729" spans="5:12" s="19" customFormat="1" ht="18.75" x14ac:dyDescent="0.3">
      <c r="E729" s="41"/>
      <c r="J729" s="39"/>
      <c r="K729" s="39"/>
      <c r="L729" s="40"/>
    </row>
    <row r="730" spans="5:12" s="19" customFormat="1" ht="18.75" x14ac:dyDescent="0.3">
      <c r="E730" s="41"/>
      <c r="J730" s="39"/>
      <c r="K730" s="39"/>
      <c r="L730" s="40"/>
    </row>
    <row r="731" spans="5:12" s="19" customFormat="1" ht="18.75" x14ac:dyDescent="0.3">
      <c r="E731" s="41"/>
      <c r="J731" s="39"/>
      <c r="K731" s="39"/>
      <c r="L731" s="40"/>
    </row>
    <row r="732" spans="5:12" s="19" customFormat="1" ht="18.75" x14ac:dyDescent="0.3">
      <c r="E732" s="41"/>
      <c r="J732" s="39"/>
      <c r="K732" s="39"/>
      <c r="L732" s="40"/>
    </row>
    <row r="733" spans="5:12" s="19" customFormat="1" ht="18.75" x14ac:dyDescent="0.3">
      <c r="E733" s="41"/>
      <c r="J733" s="39"/>
      <c r="K733" s="39"/>
      <c r="L733" s="40"/>
    </row>
    <row r="734" spans="5:12" s="19" customFormat="1" ht="18.75" x14ac:dyDescent="0.3">
      <c r="E734" s="41"/>
      <c r="J734" s="39"/>
      <c r="K734" s="39"/>
      <c r="L734" s="40"/>
    </row>
    <row r="735" spans="5:12" s="19" customFormat="1" ht="18.75" x14ac:dyDescent="0.3">
      <c r="E735" s="41"/>
      <c r="J735" s="39"/>
      <c r="K735" s="39"/>
      <c r="L735" s="40"/>
    </row>
    <row r="736" spans="5:12" s="19" customFormat="1" ht="18.75" x14ac:dyDescent="0.3">
      <c r="E736" s="41"/>
      <c r="J736" s="39"/>
      <c r="K736" s="39"/>
      <c r="L736" s="40"/>
    </row>
    <row r="737" spans="5:12" s="19" customFormat="1" ht="18.75" x14ac:dyDescent="0.3">
      <c r="E737" s="41"/>
      <c r="J737" s="39"/>
      <c r="K737" s="39"/>
      <c r="L737" s="40"/>
    </row>
    <row r="738" spans="5:12" s="19" customFormat="1" ht="18.75" x14ac:dyDescent="0.3">
      <c r="E738" s="41"/>
      <c r="J738" s="39"/>
      <c r="K738" s="39"/>
      <c r="L738" s="40"/>
    </row>
    <row r="739" spans="5:12" s="19" customFormat="1" ht="18.75" x14ac:dyDescent="0.3">
      <c r="E739" s="41"/>
      <c r="J739" s="39"/>
      <c r="K739" s="39"/>
      <c r="L739" s="40"/>
    </row>
    <row r="740" spans="5:12" s="19" customFormat="1" ht="18.75" x14ac:dyDescent="0.3">
      <c r="E740" s="41"/>
      <c r="J740" s="39"/>
      <c r="K740" s="39"/>
      <c r="L740" s="40"/>
    </row>
    <row r="741" spans="5:12" s="19" customFormat="1" ht="18.75" x14ac:dyDescent="0.3">
      <c r="E741" s="41"/>
      <c r="J741" s="39"/>
      <c r="K741" s="39"/>
      <c r="L741" s="40"/>
    </row>
    <row r="742" spans="5:12" s="19" customFormat="1" ht="18.75" x14ac:dyDescent="0.3">
      <c r="E742" s="41"/>
      <c r="J742" s="39"/>
      <c r="K742" s="39"/>
      <c r="L742" s="40"/>
    </row>
    <row r="743" spans="5:12" s="19" customFormat="1" ht="18.75" x14ac:dyDescent="0.3">
      <c r="E743" s="41"/>
      <c r="J743" s="39"/>
      <c r="K743" s="39"/>
      <c r="L743" s="40"/>
    </row>
    <row r="744" spans="5:12" s="19" customFormat="1" ht="18.75" x14ac:dyDescent="0.3">
      <c r="E744" s="41"/>
      <c r="J744" s="39"/>
      <c r="K744" s="39"/>
      <c r="L744" s="40"/>
    </row>
    <row r="745" spans="5:12" s="19" customFormat="1" ht="18.75" x14ac:dyDescent="0.3">
      <c r="E745" s="41"/>
      <c r="J745" s="39"/>
      <c r="K745" s="39"/>
      <c r="L745" s="40"/>
    </row>
    <row r="746" spans="5:12" s="19" customFormat="1" ht="18.75" x14ac:dyDescent="0.3">
      <c r="E746" s="41"/>
      <c r="J746" s="39"/>
      <c r="K746" s="39"/>
      <c r="L746" s="40"/>
    </row>
    <row r="747" spans="5:12" s="19" customFormat="1" ht="18.75" x14ac:dyDescent="0.3">
      <c r="E747" s="41"/>
      <c r="J747" s="39"/>
      <c r="K747" s="39"/>
      <c r="L747" s="40"/>
    </row>
    <row r="748" spans="5:12" s="19" customFormat="1" ht="18.75" x14ac:dyDescent="0.3">
      <c r="E748" s="41"/>
      <c r="J748" s="39"/>
      <c r="K748" s="39"/>
      <c r="L748" s="40"/>
    </row>
    <row r="749" spans="5:12" s="19" customFormat="1" ht="18.75" x14ac:dyDescent="0.3">
      <c r="E749" s="41"/>
      <c r="J749" s="39"/>
      <c r="K749" s="39"/>
      <c r="L749" s="40"/>
    </row>
    <row r="750" spans="5:12" s="19" customFormat="1" ht="18.75" x14ac:dyDescent="0.3">
      <c r="E750" s="41"/>
      <c r="J750" s="39"/>
      <c r="K750" s="39"/>
      <c r="L750" s="40"/>
    </row>
    <row r="751" spans="5:12" s="19" customFormat="1" ht="18.75" x14ac:dyDescent="0.3">
      <c r="E751" s="41"/>
      <c r="J751" s="39"/>
      <c r="K751" s="39"/>
      <c r="L751" s="40"/>
    </row>
    <row r="752" spans="5:12" s="19" customFormat="1" ht="18.75" x14ac:dyDescent="0.3">
      <c r="E752" s="41"/>
      <c r="J752" s="39"/>
      <c r="K752" s="39"/>
      <c r="L752" s="40"/>
    </row>
    <row r="753" spans="5:12" s="19" customFormat="1" ht="18.75" x14ac:dyDescent="0.3">
      <c r="E753" s="41"/>
      <c r="J753" s="39"/>
      <c r="K753" s="39"/>
      <c r="L753" s="40"/>
    </row>
    <row r="754" spans="5:12" s="19" customFormat="1" ht="18.75" x14ac:dyDescent="0.3">
      <c r="E754" s="41"/>
      <c r="J754" s="39"/>
      <c r="K754" s="39"/>
      <c r="L754" s="40"/>
    </row>
    <row r="755" spans="5:12" s="19" customFormat="1" ht="18.75" x14ac:dyDescent="0.3">
      <c r="E755" s="41"/>
      <c r="J755" s="39"/>
      <c r="K755" s="39"/>
      <c r="L755" s="40"/>
    </row>
    <row r="756" spans="5:12" s="19" customFormat="1" ht="18.75" x14ac:dyDescent="0.3">
      <c r="E756" s="41"/>
      <c r="J756" s="39"/>
      <c r="K756" s="39"/>
      <c r="L756" s="40"/>
    </row>
    <row r="757" spans="5:12" s="19" customFormat="1" ht="18.75" x14ac:dyDescent="0.3">
      <c r="E757" s="41"/>
      <c r="J757" s="39"/>
      <c r="K757" s="39"/>
      <c r="L757" s="40"/>
    </row>
    <row r="758" spans="5:12" s="19" customFormat="1" ht="18.75" x14ac:dyDescent="0.3">
      <c r="E758" s="41"/>
      <c r="J758" s="39"/>
      <c r="K758" s="39"/>
      <c r="L758" s="40"/>
    </row>
    <row r="759" spans="5:12" s="19" customFormat="1" ht="18.75" x14ac:dyDescent="0.3">
      <c r="E759" s="41"/>
      <c r="J759" s="39"/>
      <c r="K759" s="39"/>
      <c r="L759" s="40"/>
    </row>
    <row r="760" spans="5:12" s="19" customFormat="1" ht="18.75" x14ac:dyDescent="0.3">
      <c r="E760" s="41"/>
      <c r="J760" s="39"/>
      <c r="K760" s="39"/>
      <c r="L760" s="40"/>
    </row>
    <row r="761" spans="5:12" s="19" customFormat="1" ht="18.75" x14ac:dyDescent="0.3">
      <c r="E761" s="41"/>
      <c r="J761" s="39"/>
      <c r="K761" s="39"/>
      <c r="L761" s="40"/>
    </row>
    <row r="762" spans="5:12" s="19" customFormat="1" ht="18.75" x14ac:dyDescent="0.3">
      <c r="E762" s="41"/>
      <c r="J762" s="39"/>
      <c r="K762" s="39"/>
      <c r="L762" s="40"/>
    </row>
    <row r="763" spans="5:12" s="19" customFormat="1" ht="18.75" x14ac:dyDescent="0.3">
      <c r="E763" s="41"/>
      <c r="J763" s="39"/>
      <c r="K763" s="39"/>
      <c r="L763" s="40"/>
    </row>
    <row r="764" spans="5:12" s="19" customFormat="1" ht="18.75" x14ac:dyDescent="0.3">
      <c r="E764" s="41"/>
      <c r="J764" s="39"/>
      <c r="K764" s="39"/>
      <c r="L764" s="40"/>
    </row>
    <row r="765" spans="5:12" s="19" customFormat="1" ht="18.75" x14ac:dyDescent="0.3">
      <c r="E765" s="41"/>
      <c r="J765" s="39"/>
      <c r="K765" s="39"/>
      <c r="L765" s="40"/>
    </row>
    <row r="766" spans="5:12" s="19" customFormat="1" ht="18.75" x14ac:dyDescent="0.3">
      <c r="E766" s="41"/>
      <c r="J766" s="39"/>
      <c r="K766" s="39"/>
      <c r="L766" s="40"/>
    </row>
    <row r="767" spans="5:12" s="19" customFormat="1" ht="18.75" x14ac:dyDescent="0.3">
      <c r="E767" s="41"/>
      <c r="J767" s="39"/>
      <c r="K767" s="39"/>
      <c r="L767" s="40"/>
    </row>
    <row r="768" spans="5:12" s="19" customFormat="1" ht="18.75" x14ac:dyDescent="0.3">
      <c r="E768" s="41"/>
      <c r="J768" s="39"/>
      <c r="K768" s="39"/>
      <c r="L768" s="40"/>
    </row>
    <row r="769" spans="5:12" s="19" customFormat="1" ht="18.75" x14ac:dyDescent="0.3">
      <c r="E769" s="41"/>
      <c r="J769" s="39"/>
      <c r="K769" s="39"/>
      <c r="L769" s="40"/>
    </row>
    <row r="770" spans="5:12" s="19" customFormat="1" ht="18.75" x14ac:dyDescent="0.3">
      <c r="E770" s="41"/>
      <c r="J770" s="39"/>
      <c r="K770" s="39"/>
      <c r="L770" s="40"/>
    </row>
    <row r="771" spans="5:12" s="19" customFormat="1" ht="18.75" x14ac:dyDescent="0.3">
      <c r="E771" s="41"/>
      <c r="J771" s="39"/>
      <c r="K771" s="39"/>
      <c r="L771" s="40"/>
    </row>
    <row r="772" spans="5:12" s="19" customFormat="1" ht="18.75" x14ac:dyDescent="0.3">
      <c r="E772" s="41"/>
      <c r="J772" s="39"/>
      <c r="K772" s="39"/>
      <c r="L772" s="40"/>
    </row>
    <row r="773" spans="5:12" s="19" customFormat="1" ht="18.75" x14ac:dyDescent="0.3">
      <c r="E773" s="41"/>
      <c r="J773" s="39"/>
      <c r="K773" s="39"/>
      <c r="L773" s="40"/>
    </row>
    <row r="774" spans="5:12" s="19" customFormat="1" ht="18.75" x14ac:dyDescent="0.3">
      <c r="E774" s="41"/>
      <c r="J774" s="39"/>
      <c r="K774" s="39"/>
      <c r="L774" s="40"/>
    </row>
    <row r="775" spans="5:12" s="19" customFormat="1" ht="18.75" x14ac:dyDescent="0.3">
      <c r="E775" s="41"/>
      <c r="J775" s="39"/>
      <c r="K775" s="39"/>
      <c r="L775" s="40"/>
    </row>
    <row r="776" spans="5:12" s="19" customFormat="1" ht="18.75" x14ac:dyDescent="0.3">
      <c r="E776" s="41"/>
      <c r="J776" s="39"/>
      <c r="K776" s="39"/>
      <c r="L776" s="40"/>
    </row>
    <row r="777" spans="5:12" s="19" customFormat="1" ht="18.75" x14ac:dyDescent="0.3">
      <c r="E777" s="41"/>
      <c r="J777" s="39"/>
      <c r="K777" s="39"/>
      <c r="L777" s="40"/>
    </row>
    <row r="778" spans="5:12" s="19" customFormat="1" ht="18.75" x14ac:dyDescent="0.3">
      <c r="E778" s="41"/>
      <c r="J778" s="39"/>
      <c r="K778" s="39"/>
      <c r="L778" s="40"/>
    </row>
    <row r="779" spans="5:12" s="19" customFormat="1" ht="18.75" x14ac:dyDescent="0.3">
      <c r="E779" s="41"/>
      <c r="J779" s="39"/>
      <c r="K779" s="39"/>
      <c r="L779" s="40"/>
    </row>
    <row r="780" spans="5:12" s="19" customFormat="1" ht="18.75" x14ac:dyDescent="0.3">
      <c r="E780" s="41"/>
      <c r="J780" s="39"/>
      <c r="K780" s="39"/>
      <c r="L780" s="40"/>
    </row>
    <row r="781" spans="5:12" s="19" customFormat="1" ht="18.75" x14ac:dyDescent="0.3">
      <c r="E781" s="41"/>
      <c r="J781" s="39"/>
      <c r="K781" s="39"/>
      <c r="L781" s="40"/>
    </row>
    <row r="782" spans="5:12" s="19" customFormat="1" ht="18.75" x14ac:dyDescent="0.3">
      <c r="E782" s="41"/>
      <c r="J782" s="39"/>
      <c r="K782" s="39"/>
      <c r="L782" s="40"/>
    </row>
    <row r="783" spans="5:12" s="19" customFormat="1" ht="18.75" x14ac:dyDescent="0.3">
      <c r="E783" s="41"/>
      <c r="J783" s="39"/>
      <c r="K783" s="39"/>
      <c r="L783" s="40"/>
    </row>
    <row r="784" spans="5:12" s="19" customFormat="1" ht="18.75" x14ac:dyDescent="0.3">
      <c r="E784" s="41"/>
      <c r="J784" s="39"/>
      <c r="K784" s="39"/>
      <c r="L784" s="40"/>
    </row>
    <row r="785" spans="5:12" s="19" customFormat="1" ht="18.75" x14ac:dyDescent="0.3">
      <c r="E785" s="41"/>
      <c r="J785" s="39"/>
      <c r="K785" s="39"/>
      <c r="L785" s="40"/>
    </row>
    <row r="786" spans="5:12" s="19" customFormat="1" ht="18.75" x14ac:dyDescent="0.3">
      <c r="E786" s="41"/>
      <c r="J786" s="39"/>
      <c r="K786" s="39"/>
      <c r="L786" s="40"/>
    </row>
    <row r="787" spans="5:12" s="19" customFormat="1" ht="18.75" x14ac:dyDescent="0.3">
      <c r="E787" s="41"/>
      <c r="J787" s="39"/>
      <c r="K787" s="39"/>
      <c r="L787" s="40"/>
    </row>
    <row r="788" spans="5:12" s="19" customFormat="1" ht="18.75" x14ac:dyDescent="0.3">
      <c r="E788" s="41"/>
      <c r="J788" s="39"/>
      <c r="K788" s="39"/>
      <c r="L788" s="40"/>
    </row>
    <row r="789" spans="5:12" s="19" customFormat="1" ht="18.75" x14ac:dyDescent="0.3">
      <c r="E789" s="41"/>
      <c r="J789" s="39"/>
      <c r="K789" s="39"/>
      <c r="L789" s="40"/>
    </row>
    <row r="790" spans="5:12" s="19" customFormat="1" ht="18.75" x14ac:dyDescent="0.3">
      <c r="E790" s="41"/>
      <c r="J790" s="39"/>
      <c r="K790" s="39"/>
      <c r="L790" s="40"/>
    </row>
    <row r="791" spans="5:12" s="19" customFormat="1" ht="18.75" x14ac:dyDescent="0.3">
      <c r="E791" s="41"/>
      <c r="J791" s="39"/>
      <c r="K791" s="39"/>
      <c r="L791" s="40"/>
    </row>
    <row r="792" spans="5:12" s="19" customFormat="1" ht="18.75" x14ac:dyDescent="0.3">
      <c r="E792" s="41"/>
      <c r="J792" s="39"/>
      <c r="K792" s="39"/>
      <c r="L792" s="40"/>
    </row>
    <row r="793" spans="5:12" s="19" customFormat="1" ht="18.75" x14ac:dyDescent="0.3">
      <c r="E793" s="41"/>
      <c r="J793" s="39"/>
      <c r="K793" s="39"/>
      <c r="L793" s="40"/>
    </row>
    <row r="794" spans="5:12" s="19" customFormat="1" ht="18.75" x14ac:dyDescent="0.3">
      <c r="E794" s="41"/>
      <c r="J794" s="39"/>
      <c r="K794" s="39"/>
      <c r="L794" s="40"/>
    </row>
    <row r="795" spans="5:12" s="19" customFormat="1" ht="18.75" x14ac:dyDescent="0.3">
      <c r="E795" s="41"/>
      <c r="J795" s="39"/>
      <c r="K795" s="39"/>
      <c r="L795" s="40"/>
    </row>
    <row r="796" spans="5:12" s="19" customFormat="1" ht="18.75" x14ac:dyDescent="0.3">
      <c r="E796" s="41"/>
      <c r="J796" s="39"/>
      <c r="K796" s="39"/>
      <c r="L796" s="40"/>
    </row>
    <row r="797" spans="5:12" s="19" customFormat="1" ht="18.75" x14ac:dyDescent="0.3">
      <c r="E797" s="41"/>
      <c r="J797" s="39"/>
      <c r="K797" s="39"/>
      <c r="L797" s="40"/>
    </row>
    <row r="798" spans="5:12" s="19" customFormat="1" ht="18.75" x14ac:dyDescent="0.3">
      <c r="E798" s="41"/>
      <c r="J798" s="39"/>
      <c r="K798" s="39"/>
      <c r="L798" s="40"/>
    </row>
    <row r="799" spans="5:12" s="19" customFormat="1" ht="18.75" x14ac:dyDescent="0.3">
      <c r="E799" s="41"/>
      <c r="J799" s="39"/>
      <c r="K799" s="39"/>
      <c r="L799" s="40"/>
    </row>
    <row r="800" spans="5:12" s="19" customFormat="1" ht="18.75" x14ac:dyDescent="0.3">
      <c r="E800" s="41"/>
      <c r="J800" s="39"/>
      <c r="K800" s="39"/>
      <c r="L800" s="40"/>
    </row>
    <row r="801" spans="5:12" s="19" customFormat="1" ht="18.75" x14ac:dyDescent="0.3">
      <c r="E801" s="41"/>
      <c r="J801" s="39"/>
      <c r="K801" s="39"/>
      <c r="L801" s="40"/>
    </row>
    <row r="802" spans="5:12" s="19" customFormat="1" ht="18.75" x14ac:dyDescent="0.3">
      <c r="E802" s="41"/>
      <c r="J802" s="39"/>
      <c r="K802" s="39"/>
      <c r="L802" s="40"/>
    </row>
    <row r="803" spans="5:12" s="19" customFormat="1" ht="18.75" x14ac:dyDescent="0.3">
      <c r="E803" s="41"/>
      <c r="J803" s="39"/>
      <c r="K803" s="39"/>
      <c r="L803" s="40"/>
    </row>
    <row r="804" spans="5:12" s="19" customFormat="1" ht="18.75" x14ac:dyDescent="0.3">
      <c r="E804" s="41"/>
      <c r="J804" s="39"/>
      <c r="K804" s="39"/>
      <c r="L804" s="40"/>
    </row>
    <row r="805" spans="5:12" s="19" customFormat="1" ht="18.75" x14ac:dyDescent="0.3">
      <c r="E805" s="41"/>
      <c r="J805" s="39"/>
      <c r="K805" s="39"/>
      <c r="L805" s="40"/>
    </row>
    <row r="806" spans="5:12" s="19" customFormat="1" ht="18.75" x14ac:dyDescent="0.3">
      <c r="E806" s="41"/>
      <c r="J806" s="39"/>
      <c r="K806" s="39"/>
      <c r="L806" s="40"/>
    </row>
    <row r="807" spans="5:12" s="19" customFormat="1" ht="18.75" x14ac:dyDescent="0.3">
      <c r="E807" s="41"/>
      <c r="J807" s="39"/>
      <c r="K807" s="39"/>
      <c r="L807" s="40"/>
    </row>
    <row r="808" spans="5:12" s="19" customFormat="1" ht="18.75" x14ac:dyDescent="0.3">
      <c r="E808" s="41"/>
      <c r="J808" s="39"/>
      <c r="K808" s="39"/>
      <c r="L808" s="40"/>
    </row>
    <row r="809" spans="5:12" s="19" customFormat="1" ht="18.75" x14ac:dyDescent="0.3">
      <c r="E809" s="41"/>
      <c r="J809" s="39"/>
      <c r="K809" s="39"/>
      <c r="L809" s="40"/>
    </row>
    <row r="810" spans="5:12" s="19" customFormat="1" ht="18.75" x14ac:dyDescent="0.3">
      <c r="E810" s="41"/>
      <c r="J810" s="39"/>
      <c r="K810" s="39"/>
      <c r="L810" s="40"/>
    </row>
    <row r="811" spans="5:12" s="19" customFormat="1" ht="18.75" x14ac:dyDescent="0.3">
      <c r="E811" s="41"/>
      <c r="J811" s="39"/>
      <c r="K811" s="39"/>
      <c r="L811" s="40"/>
    </row>
    <row r="812" spans="5:12" s="19" customFormat="1" ht="18.75" x14ac:dyDescent="0.3">
      <c r="E812" s="41"/>
      <c r="J812" s="39"/>
      <c r="K812" s="39"/>
      <c r="L812" s="40"/>
    </row>
    <row r="813" spans="5:12" s="19" customFormat="1" ht="18.75" x14ac:dyDescent="0.3">
      <c r="E813" s="41"/>
      <c r="J813" s="39"/>
      <c r="K813" s="39"/>
      <c r="L813" s="40"/>
    </row>
    <row r="814" spans="5:12" s="19" customFormat="1" ht="18.75" x14ac:dyDescent="0.3">
      <c r="E814" s="41"/>
      <c r="J814" s="39"/>
      <c r="K814" s="39"/>
      <c r="L814" s="40"/>
    </row>
    <row r="815" spans="5:12" s="19" customFormat="1" ht="18.75" x14ac:dyDescent="0.3">
      <c r="E815" s="41"/>
      <c r="J815" s="39"/>
      <c r="K815" s="39"/>
      <c r="L815" s="40"/>
    </row>
    <row r="816" spans="5:12" s="19" customFormat="1" ht="18.75" x14ac:dyDescent="0.3">
      <c r="E816" s="41"/>
      <c r="J816" s="39"/>
      <c r="K816" s="39"/>
      <c r="L816" s="40"/>
    </row>
    <row r="817" spans="5:12" s="19" customFormat="1" ht="18.75" x14ac:dyDescent="0.3">
      <c r="E817" s="41"/>
      <c r="J817" s="39"/>
      <c r="K817" s="39"/>
      <c r="L817" s="40"/>
    </row>
    <row r="818" spans="5:12" s="19" customFormat="1" ht="18.75" x14ac:dyDescent="0.3">
      <c r="E818" s="41"/>
      <c r="J818" s="39"/>
      <c r="K818" s="39"/>
      <c r="L818" s="40"/>
    </row>
    <row r="819" spans="5:12" s="19" customFormat="1" ht="18.75" x14ac:dyDescent="0.3">
      <c r="E819" s="41"/>
      <c r="J819" s="39"/>
      <c r="K819" s="39"/>
      <c r="L819" s="40"/>
    </row>
    <row r="820" spans="5:12" s="19" customFormat="1" ht="18.75" x14ac:dyDescent="0.3">
      <c r="E820" s="41"/>
      <c r="J820" s="39"/>
      <c r="K820" s="39"/>
      <c r="L820" s="40"/>
    </row>
    <row r="821" spans="5:12" s="19" customFormat="1" ht="18.75" x14ac:dyDescent="0.3">
      <c r="E821" s="41"/>
      <c r="J821" s="39"/>
      <c r="K821" s="39"/>
      <c r="L821" s="40"/>
    </row>
    <row r="822" spans="5:12" s="19" customFormat="1" ht="18.75" x14ac:dyDescent="0.3">
      <c r="E822" s="41"/>
      <c r="J822" s="39"/>
      <c r="K822" s="39"/>
      <c r="L822" s="40"/>
    </row>
    <row r="823" spans="5:12" s="19" customFormat="1" ht="18.75" x14ac:dyDescent="0.3">
      <c r="E823" s="41"/>
      <c r="J823" s="39"/>
      <c r="K823" s="39"/>
      <c r="L823" s="40"/>
    </row>
    <row r="824" spans="5:12" s="19" customFormat="1" ht="18.75" x14ac:dyDescent="0.3">
      <c r="E824" s="41"/>
      <c r="J824" s="39"/>
      <c r="K824" s="39"/>
      <c r="L824" s="40"/>
    </row>
    <row r="825" spans="5:12" s="19" customFormat="1" ht="18.75" x14ac:dyDescent="0.3">
      <c r="E825" s="41"/>
      <c r="J825" s="39"/>
      <c r="K825" s="39"/>
      <c r="L825" s="40"/>
    </row>
    <row r="826" spans="5:12" s="19" customFormat="1" ht="18.75" x14ac:dyDescent="0.3">
      <c r="E826" s="41"/>
      <c r="J826" s="39"/>
      <c r="K826" s="39"/>
      <c r="L826" s="40"/>
    </row>
    <row r="827" spans="5:12" s="19" customFormat="1" ht="18.75" x14ac:dyDescent="0.3">
      <c r="E827" s="41"/>
      <c r="J827" s="39"/>
      <c r="K827" s="39"/>
      <c r="L827" s="40"/>
    </row>
    <row r="828" spans="5:12" s="19" customFormat="1" ht="18.75" x14ac:dyDescent="0.3">
      <c r="E828" s="41"/>
      <c r="J828" s="39"/>
      <c r="K828" s="39"/>
      <c r="L828" s="40"/>
    </row>
    <row r="829" spans="5:12" s="19" customFormat="1" ht="18.75" x14ac:dyDescent="0.3">
      <c r="E829" s="41"/>
      <c r="J829" s="39"/>
      <c r="K829" s="39"/>
      <c r="L829" s="40"/>
    </row>
    <row r="830" spans="5:12" s="19" customFormat="1" ht="18.75" x14ac:dyDescent="0.3">
      <c r="E830" s="41"/>
      <c r="J830" s="39"/>
      <c r="K830" s="39"/>
      <c r="L830" s="40"/>
    </row>
    <row r="831" spans="5:12" s="19" customFormat="1" ht="18.75" x14ac:dyDescent="0.3">
      <c r="E831" s="41"/>
      <c r="J831" s="39"/>
      <c r="K831" s="39"/>
      <c r="L831" s="40"/>
    </row>
    <row r="832" spans="5:12" s="19" customFormat="1" ht="18.75" x14ac:dyDescent="0.3">
      <c r="E832" s="41"/>
      <c r="J832" s="39"/>
      <c r="K832" s="39"/>
      <c r="L832" s="40"/>
    </row>
    <row r="833" spans="5:12" s="19" customFormat="1" ht="18.75" x14ac:dyDescent="0.3">
      <c r="E833" s="41"/>
      <c r="J833" s="39"/>
      <c r="K833" s="39"/>
      <c r="L833" s="40"/>
    </row>
    <row r="834" spans="5:12" s="19" customFormat="1" ht="18.75" x14ac:dyDescent="0.3">
      <c r="E834" s="41"/>
      <c r="J834" s="39"/>
      <c r="K834" s="39"/>
      <c r="L834" s="40"/>
    </row>
    <row r="835" spans="5:12" s="19" customFormat="1" ht="18.75" x14ac:dyDescent="0.3">
      <c r="E835" s="41"/>
      <c r="J835" s="39"/>
      <c r="K835" s="39"/>
      <c r="L835" s="40"/>
    </row>
    <row r="836" spans="5:12" s="19" customFormat="1" ht="18.75" x14ac:dyDescent="0.3">
      <c r="E836" s="41"/>
      <c r="J836" s="39"/>
      <c r="K836" s="39"/>
      <c r="L836" s="40"/>
    </row>
    <row r="837" spans="5:12" s="19" customFormat="1" ht="18.75" x14ac:dyDescent="0.3">
      <c r="E837" s="41"/>
      <c r="J837" s="39"/>
      <c r="K837" s="39"/>
      <c r="L837" s="40"/>
    </row>
    <row r="838" spans="5:12" s="19" customFormat="1" ht="18.75" x14ac:dyDescent="0.3">
      <c r="E838" s="41"/>
      <c r="J838" s="39"/>
      <c r="K838" s="39"/>
      <c r="L838" s="40"/>
    </row>
    <row r="839" spans="5:12" s="19" customFormat="1" ht="18.75" x14ac:dyDescent="0.3">
      <c r="E839" s="41"/>
      <c r="J839" s="39"/>
      <c r="K839" s="39"/>
      <c r="L839" s="40"/>
    </row>
    <row r="840" spans="5:12" s="19" customFormat="1" ht="18.75" x14ac:dyDescent="0.3">
      <c r="E840" s="41"/>
      <c r="J840" s="39"/>
      <c r="K840" s="39"/>
      <c r="L840" s="40"/>
    </row>
    <row r="841" spans="5:12" s="19" customFormat="1" ht="18.75" x14ac:dyDescent="0.3">
      <c r="E841" s="41"/>
      <c r="J841" s="39"/>
      <c r="K841" s="39"/>
      <c r="L841" s="40"/>
    </row>
    <row r="842" spans="5:12" s="19" customFormat="1" ht="18.75" x14ac:dyDescent="0.3">
      <c r="E842" s="41"/>
      <c r="J842" s="39"/>
      <c r="K842" s="39"/>
      <c r="L842" s="40"/>
    </row>
    <row r="843" spans="5:12" s="19" customFormat="1" ht="18.75" x14ac:dyDescent="0.3">
      <c r="E843" s="41"/>
      <c r="J843" s="39"/>
      <c r="K843" s="39"/>
      <c r="L843" s="40"/>
    </row>
    <row r="844" spans="5:12" s="19" customFormat="1" ht="18.75" x14ac:dyDescent="0.3">
      <c r="E844" s="41"/>
      <c r="J844" s="39"/>
      <c r="K844" s="39"/>
      <c r="L844" s="40"/>
    </row>
    <row r="845" spans="5:12" s="19" customFormat="1" ht="18.75" x14ac:dyDescent="0.3">
      <c r="E845" s="41"/>
      <c r="J845" s="39"/>
      <c r="K845" s="39"/>
      <c r="L845" s="40"/>
    </row>
    <row r="846" spans="5:12" s="19" customFormat="1" ht="18.75" x14ac:dyDescent="0.3">
      <c r="E846" s="41"/>
      <c r="J846" s="39"/>
      <c r="K846" s="39"/>
      <c r="L846" s="40"/>
    </row>
    <row r="847" spans="5:12" s="19" customFormat="1" ht="18.75" x14ac:dyDescent="0.3">
      <c r="E847" s="41"/>
      <c r="J847" s="39"/>
      <c r="K847" s="39"/>
      <c r="L847" s="40"/>
    </row>
    <row r="848" spans="5:12" s="19" customFormat="1" ht="18.75" x14ac:dyDescent="0.3">
      <c r="E848" s="41"/>
      <c r="J848" s="39"/>
      <c r="K848" s="39"/>
      <c r="L848" s="40"/>
    </row>
    <row r="849" spans="5:12" s="19" customFormat="1" ht="18.75" x14ac:dyDescent="0.3">
      <c r="E849" s="41"/>
      <c r="J849" s="39"/>
      <c r="K849" s="39"/>
      <c r="L849" s="40"/>
    </row>
    <row r="850" spans="5:12" s="19" customFormat="1" ht="18.75" x14ac:dyDescent="0.3">
      <c r="E850" s="41"/>
      <c r="J850" s="39"/>
      <c r="K850" s="39"/>
      <c r="L850" s="40"/>
    </row>
    <row r="851" spans="5:12" s="19" customFormat="1" ht="18.75" x14ac:dyDescent="0.3">
      <c r="E851" s="41"/>
      <c r="J851" s="39"/>
      <c r="K851" s="39"/>
      <c r="L851" s="40"/>
    </row>
    <row r="852" spans="5:12" s="19" customFormat="1" ht="18.75" x14ac:dyDescent="0.3">
      <c r="E852" s="41"/>
      <c r="J852" s="39"/>
      <c r="K852" s="39"/>
      <c r="L852" s="40"/>
    </row>
    <row r="853" spans="5:12" s="19" customFormat="1" ht="18.75" x14ac:dyDescent="0.3">
      <c r="E853" s="41"/>
      <c r="J853" s="39"/>
      <c r="K853" s="39"/>
      <c r="L853" s="40"/>
    </row>
    <row r="854" spans="5:12" s="19" customFormat="1" ht="18.75" x14ac:dyDescent="0.3">
      <c r="E854" s="41"/>
      <c r="J854" s="39"/>
      <c r="K854" s="39"/>
      <c r="L854" s="40"/>
    </row>
    <row r="855" spans="5:12" s="19" customFormat="1" ht="18.75" x14ac:dyDescent="0.3">
      <c r="E855" s="41"/>
      <c r="J855" s="39"/>
      <c r="K855" s="39"/>
      <c r="L855" s="40"/>
    </row>
    <row r="856" spans="5:12" s="19" customFormat="1" ht="18.75" x14ac:dyDescent="0.3">
      <c r="E856" s="41"/>
      <c r="J856" s="39"/>
      <c r="K856" s="39"/>
      <c r="L856" s="40"/>
    </row>
    <row r="857" spans="5:12" s="19" customFormat="1" ht="18.75" x14ac:dyDescent="0.3">
      <c r="E857" s="41"/>
      <c r="J857" s="39"/>
      <c r="K857" s="39"/>
      <c r="L857" s="40"/>
    </row>
    <row r="858" spans="5:12" s="19" customFormat="1" ht="18.75" x14ac:dyDescent="0.3">
      <c r="E858" s="41"/>
      <c r="J858" s="39"/>
      <c r="K858" s="39"/>
      <c r="L858" s="40"/>
    </row>
    <row r="859" spans="5:12" s="19" customFormat="1" ht="18.75" x14ac:dyDescent="0.3">
      <c r="E859" s="41"/>
      <c r="J859" s="39"/>
      <c r="K859" s="39"/>
      <c r="L859" s="40"/>
    </row>
    <row r="860" spans="5:12" s="19" customFormat="1" ht="18.75" x14ac:dyDescent="0.3">
      <c r="E860" s="41"/>
      <c r="J860" s="39"/>
      <c r="K860" s="39"/>
      <c r="L860" s="40"/>
    </row>
    <row r="861" spans="5:12" s="19" customFormat="1" ht="18.75" x14ac:dyDescent="0.3">
      <c r="E861" s="41"/>
      <c r="J861" s="39"/>
      <c r="K861" s="39"/>
      <c r="L861" s="40"/>
    </row>
    <row r="862" spans="5:12" s="19" customFormat="1" ht="18.75" x14ac:dyDescent="0.3">
      <c r="E862" s="41"/>
      <c r="J862" s="39"/>
      <c r="K862" s="39"/>
      <c r="L862" s="40"/>
    </row>
    <row r="863" spans="5:12" s="19" customFormat="1" ht="18.75" x14ac:dyDescent="0.3">
      <c r="E863" s="41"/>
      <c r="J863" s="39"/>
      <c r="K863" s="39"/>
      <c r="L863" s="40"/>
    </row>
    <row r="864" spans="5:12" s="19" customFormat="1" ht="18.75" x14ac:dyDescent="0.3">
      <c r="E864" s="41"/>
      <c r="J864" s="39"/>
      <c r="K864" s="39"/>
      <c r="L864" s="40"/>
    </row>
    <row r="865" spans="5:12" s="19" customFormat="1" ht="18.75" x14ac:dyDescent="0.3">
      <c r="E865" s="41"/>
      <c r="J865" s="39"/>
      <c r="K865" s="39"/>
      <c r="L865" s="40"/>
    </row>
    <row r="866" spans="5:12" s="19" customFormat="1" ht="18.75" x14ac:dyDescent="0.3">
      <c r="E866" s="41"/>
      <c r="J866" s="39"/>
      <c r="K866" s="39"/>
      <c r="L866" s="40"/>
    </row>
    <row r="867" spans="5:12" s="19" customFormat="1" ht="18.75" x14ac:dyDescent="0.3">
      <c r="E867" s="41"/>
      <c r="J867" s="39"/>
      <c r="K867" s="39"/>
      <c r="L867" s="40"/>
    </row>
    <row r="868" spans="5:12" s="19" customFormat="1" ht="18.75" x14ac:dyDescent="0.3">
      <c r="E868" s="41"/>
      <c r="J868" s="39"/>
      <c r="K868" s="39"/>
      <c r="L868" s="40"/>
    </row>
    <row r="869" spans="5:12" s="19" customFormat="1" ht="18.75" x14ac:dyDescent="0.3">
      <c r="E869" s="41"/>
      <c r="J869" s="39"/>
      <c r="K869" s="39"/>
      <c r="L869" s="40"/>
    </row>
    <row r="870" spans="5:12" s="19" customFormat="1" ht="18.75" x14ac:dyDescent="0.3">
      <c r="E870" s="41"/>
      <c r="J870" s="39"/>
      <c r="K870" s="39"/>
      <c r="L870" s="40"/>
    </row>
    <row r="871" spans="5:12" s="19" customFormat="1" ht="18.75" x14ac:dyDescent="0.3">
      <c r="E871" s="41"/>
      <c r="J871" s="39"/>
      <c r="K871" s="39"/>
      <c r="L871" s="40"/>
    </row>
    <row r="872" spans="5:12" s="19" customFormat="1" ht="18.75" x14ac:dyDescent="0.3">
      <c r="E872" s="41"/>
      <c r="J872" s="39"/>
      <c r="K872" s="39"/>
      <c r="L872" s="40"/>
    </row>
    <row r="873" spans="5:12" s="19" customFormat="1" ht="18.75" x14ac:dyDescent="0.3">
      <c r="E873" s="41"/>
      <c r="J873" s="39"/>
      <c r="K873" s="39"/>
      <c r="L873" s="40"/>
    </row>
    <row r="874" spans="5:12" s="19" customFormat="1" ht="18.75" x14ac:dyDescent="0.3">
      <c r="E874" s="41"/>
      <c r="J874" s="39"/>
      <c r="K874" s="39"/>
      <c r="L874" s="40"/>
    </row>
    <row r="875" spans="5:12" s="19" customFormat="1" ht="18.75" x14ac:dyDescent="0.3">
      <c r="E875" s="41"/>
      <c r="J875" s="39"/>
      <c r="K875" s="39"/>
      <c r="L875" s="40"/>
    </row>
    <row r="876" spans="5:12" s="19" customFormat="1" ht="18.75" x14ac:dyDescent="0.3">
      <c r="E876" s="41"/>
      <c r="J876" s="39"/>
      <c r="K876" s="39"/>
      <c r="L876" s="40"/>
    </row>
    <row r="877" spans="5:12" s="19" customFormat="1" ht="18.75" x14ac:dyDescent="0.3">
      <c r="E877" s="41"/>
      <c r="J877" s="39"/>
      <c r="K877" s="39"/>
      <c r="L877" s="40"/>
    </row>
    <row r="878" spans="5:12" s="19" customFormat="1" ht="18.75" x14ac:dyDescent="0.3">
      <c r="E878" s="41"/>
      <c r="J878" s="39"/>
      <c r="K878" s="39"/>
      <c r="L878" s="40"/>
    </row>
    <row r="879" spans="5:12" s="19" customFormat="1" ht="18.75" x14ac:dyDescent="0.3">
      <c r="E879" s="41"/>
      <c r="J879" s="39"/>
      <c r="K879" s="39"/>
      <c r="L879" s="40"/>
    </row>
    <row r="880" spans="5:12" s="19" customFormat="1" ht="18.75" x14ac:dyDescent="0.3">
      <c r="E880" s="41"/>
      <c r="J880" s="39"/>
      <c r="K880" s="39"/>
      <c r="L880" s="40"/>
    </row>
    <row r="881" spans="5:12" s="19" customFormat="1" ht="18.75" x14ac:dyDescent="0.3">
      <c r="E881" s="41"/>
      <c r="J881" s="39"/>
      <c r="K881" s="39"/>
      <c r="L881" s="40"/>
    </row>
    <row r="882" spans="5:12" s="19" customFormat="1" ht="18.75" x14ac:dyDescent="0.3">
      <c r="E882" s="41"/>
      <c r="J882" s="39"/>
      <c r="K882" s="39"/>
      <c r="L882" s="40"/>
    </row>
    <row r="883" spans="5:12" s="19" customFormat="1" ht="18.75" x14ac:dyDescent="0.3">
      <c r="E883" s="41"/>
      <c r="J883" s="39"/>
      <c r="K883" s="39"/>
      <c r="L883" s="40"/>
    </row>
    <row r="884" spans="5:12" s="19" customFormat="1" ht="18.75" x14ac:dyDescent="0.3">
      <c r="E884" s="41"/>
      <c r="J884" s="39"/>
      <c r="K884" s="39"/>
      <c r="L884" s="40"/>
    </row>
    <row r="885" spans="5:12" s="19" customFormat="1" ht="18.75" x14ac:dyDescent="0.3">
      <c r="E885" s="41"/>
      <c r="J885" s="39"/>
      <c r="K885" s="39"/>
      <c r="L885" s="40"/>
    </row>
    <row r="886" spans="5:12" s="19" customFormat="1" ht="18.75" x14ac:dyDescent="0.3">
      <c r="E886" s="41"/>
      <c r="J886" s="39"/>
      <c r="K886" s="39"/>
      <c r="L886" s="40"/>
    </row>
    <row r="887" spans="5:12" s="19" customFormat="1" ht="18.75" x14ac:dyDescent="0.3">
      <c r="E887" s="41"/>
      <c r="J887" s="39"/>
      <c r="K887" s="39"/>
      <c r="L887" s="40"/>
    </row>
    <row r="888" spans="5:12" s="19" customFormat="1" ht="18.75" x14ac:dyDescent="0.3">
      <c r="E888" s="41"/>
      <c r="J888" s="39"/>
      <c r="K888" s="39"/>
      <c r="L888" s="40"/>
    </row>
    <row r="889" spans="5:12" s="19" customFormat="1" ht="18.75" x14ac:dyDescent="0.3">
      <c r="E889" s="41"/>
      <c r="J889" s="39"/>
      <c r="K889" s="39"/>
      <c r="L889" s="40"/>
    </row>
    <row r="890" spans="5:12" s="19" customFormat="1" ht="18.75" x14ac:dyDescent="0.3">
      <c r="E890" s="41"/>
      <c r="J890" s="39"/>
      <c r="K890" s="39"/>
      <c r="L890" s="40"/>
    </row>
    <row r="891" spans="5:12" s="19" customFormat="1" ht="18.75" x14ac:dyDescent="0.3">
      <c r="E891" s="41"/>
      <c r="J891" s="39"/>
      <c r="K891" s="39"/>
      <c r="L891" s="40"/>
    </row>
    <row r="892" spans="5:12" s="19" customFormat="1" ht="18.75" x14ac:dyDescent="0.3">
      <c r="E892" s="41"/>
      <c r="J892" s="39"/>
      <c r="K892" s="39"/>
      <c r="L892" s="40"/>
    </row>
    <row r="893" spans="5:12" s="19" customFormat="1" ht="18.75" x14ac:dyDescent="0.3">
      <c r="E893" s="41"/>
      <c r="J893" s="39"/>
      <c r="K893" s="39"/>
      <c r="L893" s="40"/>
    </row>
    <row r="894" spans="5:12" s="19" customFormat="1" ht="18.75" x14ac:dyDescent="0.3">
      <c r="E894" s="41"/>
      <c r="J894" s="39"/>
      <c r="K894" s="39"/>
      <c r="L894" s="40"/>
    </row>
    <row r="895" spans="5:12" s="19" customFormat="1" ht="18.75" x14ac:dyDescent="0.3">
      <c r="E895" s="41"/>
      <c r="J895" s="39"/>
      <c r="K895" s="39"/>
      <c r="L895" s="40"/>
    </row>
    <row r="896" spans="5:12" s="19" customFormat="1" ht="18.75" x14ac:dyDescent="0.3">
      <c r="E896" s="41"/>
      <c r="J896" s="39"/>
      <c r="K896" s="39"/>
      <c r="L896" s="40"/>
    </row>
    <row r="897" spans="5:12" s="19" customFormat="1" ht="18.75" x14ac:dyDescent="0.3">
      <c r="E897" s="41"/>
      <c r="J897" s="39"/>
      <c r="K897" s="39"/>
      <c r="L897" s="40"/>
    </row>
    <row r="898" spans="5:12" s="19" customFormat="1" ht="18.75" x14ac:dyDescent="0.3">
      <c r="E898" s="41"/>
      <c r="J898" s="39"/>
      <c r="K898" s="39"/>
      <c r="L898" s="40"/>
    </row>
    <row r="899" spans="5:12" s="19" customFormat="1" ht="18.75" x14ac:dyDescent="0.3">
      <c r="E899" s="41"/>
      <c r="J899" s="39"/>
      <c r="K899" s="39"/>
      <c r="L899" s="40"/>
    </row>
    <row r="900" spans="5:12" s="19" customFormat="1" ht="18.75" x14ac:dyDescent="0.3">
      <c r="E900" s="41"/>
      <c r="J900" s="39"/>
      <c r="K900" s="39"/>
      <c r="L900" s="40"/>
    </row>
    <row r="901" spans="5:12" s="19" customFormat="1" ht="18.75" x14ac:dyDescent="0.3">
      <c r="E901" s="41"/>
      <c r="J901" s="39"/>
      <c r="K901" s="39"/>
      <c r="L901" s="40"/>
    </row>
    <row r="902" spans="5:12" s="19" customFormat="1" ht="18.75" x14ac:dyDescent="0.3">
      <c r="E902" s="41"/>
      <c r="J902" s="39"/>
      <c r="K902" s="39"/>
      <c r="L902" s="40"/>
    </row>
    <row r="903" spans="5:12" s="19" customFormat="1" ht="18.75" x14ac:dyDescent="0.3">
      <c r="E903" s="41"/>
      <c r="J903" s="39"/>
      <c r="K903" s="39"/>
      <c r="L903" s="40"/>
    </row>
    <row r="904" spans="5:12" s="19" customFormat="1" ht="18.75" x14ac:dyDescent="0.3">
      <c r="E904" s="41"/>
      <c r="J904" s="39"/>
      <c r="K904" s="39"/>
      <c r="L904" s="40"/>
    </row>
    <row r="905" spans="5:12" s="19" customFormat="1" ht="18.75" x14ac:dyDescent="0.3">
      <c r="E905" s="41"/>
      <c r="J905" s="39"/>
      <c r="K905" s="39"/>
      <c r="L905" s="40"/>
    </row>
    <row r="906" spans="5:12" s="19" customFormat="1" ht="18.75" x14ac:dyDescent="0.3">
      <c r="E906" s="41"/>
      <c r="J906" s="39"/>
      <c r="K906" s="39"/>
      <c r="L906" s="40"/>
    </row>
    <row r="907" spans="5:12" s="19" customFormat="1" ht="18.75" x14ac:dyDescent="0.3">
      <c r="E907" s="41"/>
      <c r="J907" s="39"/>
      <c r="K907" s="39"/>
      <c r="L907" s="40"/>
    </row>
    <row r="908" spans="5:12" s="19" customFormat="1" ht="18.75" x14ac:dyDescent="0.3">
      <c r="E908" s="41"/>
      <c r="J908" s="39"/>
      <c r="K908" s="39"/>
      <c r="L908" s="40"/>
    </row>
    <row r="909" spans="5:12" s="19" customFormat="1" ht="18.75" x14ac:dyDescent="0.3">
      <c r="E909" s="41"/>
      <c r="J909" s="39"/>
      <c r="K909" s="39"/>
      <c r="L909" s="40"/>
    </row>
    <row r="910" spans="5:12" s="19" customFormat="1" ht="18.75" x14ac:dyDescent="0.3">
      <c r="E910" s="41"/>
      <c r="J910" s="39"/>
      <c r="K910" s="39"/>
      <c r="L910" s="40"/>
    </row>
    <row r="911" spans="5:12" s="19" customFormat="1" ht="18.75" x14ac:dyDescent="0.3">
      <c r="E911" s="41"/>
      <c r="J911" s="39"/>
      <c r="K911" s="39"/>
      <c r="L911" s="40"/>
    </row>
    <row r="912" spans="5:12" s="19" customFormat="1" ht="18.75" x14ac:dyDescent="0.3">
      <c r="E912" s="41"/>
      <c r="J912" s="39"/>
      <c r="K912" s="39"/>
      <c r="L912" s="40"/>
    </row>
    <row r="913" spans="5:12" s="19" customFormat="1" ht="18.75" x14ac:dyDescent="0.3">
      <c r="E913" s="41"/>
      <c r="J913" s="39"/>
      <c r="K913" s="39"/>
      <c r="L913" s="40"/>
    </row>
    <row r="914" spans="5:12" s="19" customFormat="1" ht="18.75" x14ac:dyDescent="0.3">
      <c r="E914" s="41"/>
      <c r="J914" s="39"/>
      <c r="K914" s="39"/>
      <c r="L914" s="40"/>
    </row>
    <row r="915" spans="5:12" s="19" customFormat="1" ht="18.75" x14ac:dyDescent="0.3">
      <c r="E915" s="41"/>
      <c r="J915" s="39"/>
      <c r="K915" s="39"/>
      <c r="L915" s="40"/>
    </row>
    <row r="916" spans="5:12" s="19" customFormat="1" ht="18.75" x14ac:dyDescent="0.3">
      <c r="E916" s="41"/>
      <c r="J916" s="39"/>
      <c r="K916" s="39"/>
      <c r="L916" s="40"/>
    </row>
    <row r="917" spans="5:12" s="19" customFormat="1" ht="18.75" x14ac:dyDescent="0.3">
      <c r="E917" s="41"/>
      <c r="J917" s="39"/>
      <c r="K917" s="39"/>
      <c r="L917" s="40"/>
    </row>
    <row r="918" spans="5:12" s="19" customFormat="1" ht="18.75" x14ac:dyDescent="0.3">
      <c r="E918" s="41"/>
      <c r="J918" s="39"/>
      <c r="K918" s="39"/>
      <c r="L918" s="40"/>
    </row>
    <row r="919" spans="5:12" s="19" customFormat="1" ht="18.75" x14ac:dyDescent="0.3">
      <c r="E919" s="41"/>
      <c r="J919" s="39"/>
      <c r="K919" s="39"/>
      <c r="L919" s="40"/>
    </row>
    <row r="920" spans="5:12" s="19" customFormat="1" ht="18.75" x14ac:dyDescent="0.3">
      <c r="E920" s="41"/>
      <c r="J920" s="39"/>
      <c r="K920" s="39"/>
      <c r="L920" s="40"/>
    </row>
    <row r="921" spans="5:12" s="19" customFormat="1" ht="18.75" x14ac:dyDescent="0.3">
      <c r="E921" s="41"/>
      <c r="J921" s="39"/>
      <c r="K921" s="39"/>
      <c r="L921" s="40"/>
    </row>
    <row r="922" spans="5:12" s="19" customFormat="1" ht="18.75" x14ac:dyDescent="0.3">
      <c r="E922" s="41"/>
      <c r="J922" s="39"/>
      <c r="K922" s="39"/>
      <c r="L922" s="40"/>
    </row>
    <row r="923" spans="5:12" s="19" customFormat="1" ht="18.75" x14ac:dyDescent="0.3">
      <c r="E923" s="41"/>
      <c r="J923" s="39"/>
      <c r="K923" s="39"/>
      <c r="L923" s="40"/>
    </row>
    <row r="924" spans="5:12" s="19" customFormat="1" ht="18.75" x14ac:dyDescent="0.3">
      <c r="E924" s="41"/>
      <c r="J924" s="39"/>
      <c r="K924" s="39"/>
      <c r="L924" s="40"/>
    </row>
    <row r="925" spans="5:12" s="19" customFormat="1" ht="18.75" x14ac:dyDescent="0.3">
      <c r="E925" s="41"/>
      <c r="J925" s="39"/>
      <c r="K925" s="39"/>
      <c r="L925" s="40"/>
    </row>
    <row r="926" spans="5:12" s="19" customFormat="1" ht="18.75" x14ac:dyDescent="0.3">
      <c r="E926" s="41"/>
      <c r="J926" s="39"/>
      <c r="K926" s="39"/>
      <c r="L926" s="40"/>
    </row>
    <row r="927" spans="5:12" s="19" customFormat="1" ht="18.75" x14ac:dyDescent="0.3">
      <c r="E927" s="41"/>
      <c r="J927" s="39"/>
      <c r="K927" s="39"/>
      <c r="L927" s="40"/>
    </row>
    <row r="928" spans="5:12" s="19" customFormat="1" ht="18.75" x14ac:dyDescent="0.3">
      <c r="E928" s="41"/>
      <c r="J928" s="39"/>
      <c r="K928" s="39"/>
      <c r="L928" s="40"/>
    </row>
    <row r="929" spans="5:12" s="19" customFormat="1" ht="18.75" x14ac:dyDescent="0.3">
      <c r="E929" s="41"/>
      <c r="J929" s="39"/>
      <c r="K929" s="39"/>
      <c r="L929" s="40"/>
    </row>
    <row r="930" spans="5:12" s="19" customFormat="1" ht="18.75" x14ac:dyDescent="0.3">
      <c r="E930" s="41"/>
      <c r="J930" s="39"/>
      <c r="K930" s="39"/>
      <c r="L930" s="40"/>
    </row>
    <row r="931" spans="5:12" s="19" customFormat="1" ht="18.75" x14ac:dyDescent="0.3">
      <c r="E931" s="41"/>
      <c r="J931" s="39"/>
      <c r="K931" s="39"/>
      <c r="L931" s="40"/>
    </row>
    <row r="932" spans="5:12" s="19" customFormat="1" ht="18.75" x14ac:dyDescent="0.3">
      <c r="E932" s="41"/>
      <c r="J932" s="39"/>
      <c r="K932" s="39"/>
      <c r="L932" s="40"/>
    </row>
    <row r="933" spans="5:12" s="19" customFormat="1" ht="18.75" x14ac:dyDescent="0.3">
      <c r="E933" s="41"/>
      <c r="J933" s="39"/>
      <c r="K933" s="39"/>
      <c r="L933" s="40"/>
    </row>
    <row r="934" spans="5:12" s="19" customFormat="1" ht="18.75" x14ac:dyDescent="0.3">
      <c r="E934" s="41"/>
      <c r="J934" s="39"/>
      <c r="K934" s="39"/>
      <c r="L934" s="40"/>
    </row>
    <row r="935" spans="5:12" s="19" customFormat="1" ht="18.75" x14ac:dyDescent="0.3">
      <c r="E935" s="41"/>
      <c r="J935" s="39"/>
      <c r="K935" s="39"/>
      <c r="L935" s="40"/>
    </row>
    <row r="936" spans="5:12" s="19" customFormat="1" ht="18.75" x14ac:dyDescent="0.3">
      <c r="E936" s="41"/>
      <c r="J936" s="39"/>
      <c r="K936" s="39"/>
      <c r="L936" s="40"/>
    </row>
    <row r="937" spans="5:12" s="19" customFormat="1" ht="18.75" x14ac:dyDescent="0.3">
      <c r="E937" s="41"/>
      <c r="J937" s="39"/>
      <c r="K937" s="39"/>
      <c r="L937" s="40"/>
    </row>
    <row r="938" spans="5:12" s="19" customFormat="1" ht="18.75" x14ac:dyDescent="0.3">
      <c r="E938" s="41"/>
      <c r="J938" s="39"/>
      <c r="K938" s="39"/>
      <c r="L938" s="40"/>
    </row>
    <row r="939" spans="5:12" s="19" customFormat="1" ht="18.75" x14ac:dyDescent="0.3">
      <c r="E939" s="41"/>
      <c r="J939" s="39"/>
      <c r="K939" s="39"/>
      <c r="L939" s="40"/>
    </row>
    <row r="940" spans="5:12" s="19" customFormat="1" ht="18.75" x14ac:dyDescent="0.3">
      <c r="E940" s="41"/>
      <c r="J940" s="39"/>
      <c r="K940" s="39"/>
      <c r="L940" s="40"/>
    </row>
    <row r="941" spans="5:12" s="19" customFormat="1" ht="18.75" x14ac:dyDescent="0.3">
      <c r="E941" s="41"/>
      <c r="J941" s="39"/>
      <c r="K941" s="39"/>
      <c r="L941" s="40"/>
    </row>
    <row r="942" spans="5:12" s="19" customFormat="1" ht="18.75" x14ac:dyDescent="0.3">
      <c r="E942" s="41"/>
      <c r="J942" s="39"/>
      <c r="K942" s="39"/>
      <c r="L942" s="40"/>
    </row>
    <row r="943" spans="5:12" s="19" customFormat="1" ht="18.75" x14ac:dyDescent="0.3">
      <c r="E943" s="41"/>
      <c r="J943" s="39"/>
      <c r="K943" s="39"/>
      <c r="L943" s="40"/>
    </row>
    <row r="944" spans="5:12" s="19" customFormat="1" ht="18.75" x14ac:dyDescent="0.3">
      <c r="E944" s="41"/>
      <c r="J944" s="39"/>
      <c r="K944" s="39"/>
      <c r="L944" s="40"/>
    </row>
    <row r="945" spans="5:12" s="19" customFormat="1" ht="18.75" x14ac:dyDescent="0.3">
      <c r="E945" s="41"/>
      <c r="J945" s="39"/>
      <c r="K945" s="39"/>
      <c r="L945" s="40"/>
    </row>
    <row r="946" spans="5:12" s="19" customFormat="1" ht="18.75" x14ac:dyDescent="0.3">
      <c r="E946" s="41"/>
      <c r="J946" s="39"/>
      <c r="K946" s="39"/>
      <c r="L946" s="40"/>
    </row>
    <row r="947" spans="5:12" s="19" customFormat="1" ht="18.75" x14ac:dyDescent="0.3">
      <c r="E947" s="41"/>
      <c r="J947" s="39"/>
      <c r="K947" s="39"/>
      <c r="L947" s="40"/>
    </row>
    <row r="948" spans="5:12" s="19" customFormat="1" ht="18.75" x14ac:dyDescent="0.3">
      <c r="E948" s="41"/>
      <c r="J948" s="39"/>
      <c r="K948" s="39"/>
      <c r="L948" s="40"/>
    </row>
    <row r="949" spans="5:12" s="19" customFormat="1" ht="18.75" x14ac:dyDescent="0.3">
      <c r="E949" s="41"/>
      <c r="J949" s="39"/>
      <c r="K949" s="39"/>
      <c r="L949" s="40"/>
    </row>
    <row r="950" spans="5:12" s="19" customFormat="1" ht="18.75" x14ac:dyDescent="0.3">
      <c r="E950" s="41"/>
      <c r="J950" s="39"/>
      <c r="K950" s="39"/>
      <c r="L950" s="40"/>
    </row>
    <row r="951" spans="5:12" s="19" customFormat="1" ht="18.75" x14ac:dyDescent="0.3">
      <c r="E951" s="41"/>
      <c r="J951" s="39"/>
      <c r="K951" s="39"/>
      <c r="L951" s="40"/>
    </row>
    <row r="952" spans="5:12" s="19" customFormat="1" ht="18.75" x14ac:dyDescent="0.3">
      <c r="E952" s="41"/>
      <c r="J952" s="39"/>
      <c r="K952" s="39"/>
      <c r="L952" s="40"/>
    </row>
    <row r="953" spans="5:12" s="19" customFormat="1" ht="18.75" x14ac:dyDescent="0.3">
      <c r="E953" s="41"/>
      <c r="J953" s="39"/>
      <c r="K953" s="39"/>
      <c r="L953" s="40"/>
    </row>
    <row r="954" spans="5:12" s="19" customFormat="1" ht="18.75" x14ac:dyDescent="0.3">
      <c r="E954" s="41"/>
      <c r="J954" s="39"/>
      <c r="K954" s="39"/>
      <c r="L954" s="40"/>
    </row>
    <row r="955" spans="5:12" s="19" customFormat="1" ht="18.75" x14ac:dyDescent="0.3">
      <c r="E955" s="41"/>
      <c r="J955" s="39"/>
      <c r="K955" s="39"/>
      <c r="L955" s="40"/>
    </row>
    <row r="956" spans="5:12" s="19" customFormat="1" ht="18.75" x14ac:dyDescent="0.3">
      <c r="E956" s="41"/>
      <c r="J956" s="39"/>
      <c r="K956" s="39"/>
      <c r="L956" s="40"/>
    </row>
    <row r="957" spans="5:12" s="19" customFormat="1" ht="18.75" x14ac:dyDescent="0.3">
      <c r="E957" s="41"/>
      <c r="J957" s="39"/>
      <c r="K957" s="39"/>
      <c r="L957" s="40"/>
    </row>
    <row r="958" spans="5:12" s="19" customFormat="1" ht="18.75" x14ac:dyDescent="0.3">
      <c r="E958" s="41"/>
      <c r="J958" s="39"/>
      <c r="K958" s="39"/>
      <c r="L958" s="40"/>
    </row>
    <row r="959" spans="5:12" s="19" customFormat="1" ht="18.75" x14ac:dyDescent="0.3">
      <c r="E959" s="41"/>
      <c r="J959" s="39"/>
      <c r="K959" s="39"/>
      <c r="L959" s="40"/>
    </row>
    <row r="960" spans="5:12" s="19" customFormat="1" ht="18.75" x14ac:dyDescent="0.3">
      <c r="E960" s="41"/>
      <c r="J960" s="39"/>
      <c r="K960" s="39"/>
      <c r="L960" s="40"/>
    </row>
    <row r="961" spans="5:12" s="19" customFormat="1" ht="18.75" x14ac:dyDescent="0.3">
      <c r="E961" s="41"/>
      <c r="J961" s="39"/>
      <c r="K961" s="39"/>
      <c r="L961" s="40"/>
    </row>
    <row r="962" spans="5:12" s="19" customFormat="1" ht="18.75" x14ac:dyDescent="0.3">
      <c r="E962" s="41"/>
      <c r="J962" s="39"/>
      <c r="K962" s="39"/>
      <c r="L962" s="40"/>
    </row>
    <row r="963" spans="5:12" s="19" customFormat="1" ht="18.75" x14ac:dyDescent="0.3">
      <c r="E963" s="41"/>
      <c r="J963" s="39"/>
      <c r="K963" s="39"/>
      <c r="L963" s="40"/>
    </row>
    <row r="964" spans="5:12" s="19" customFormat="1" ht="18.75" x14ac:dyDescent="0.3">
      <c r="E964" s="41"/>
      <c r="J964" s="39"/>
      <c r="K964" s="39"/>
      <c r="L964" s="40"/>
    </row>
    <row r="965" spans="5:12" s="19" customFormat="1" ht="18.75" x14ac:dyDescent="0.3">
      <c r="E965" s="41"/>
      <c r="J965" s="39"/>
      <c r="K965" s="39"/>
      <c r="L965" s="40"/>
    </row>
    <row r="966" spans="5:12" s="19" customFormat="1" ht="18.75" x14ac:dyDescent="0.3">
      <c r="E966" s="41"/>
      <c r="J966" s="39"/>
      <c r="K966" s="39"/>
      <c r="L966" s="40"/>
    </row>
    <row r="967" spans="5:12" s="19" customFormat="1" ht="18.75" x14ac:dyDescent="0.3">
      <c r="E967" s="41"/>
      <c r="J967" s="39"/>
      <c r="K967" s="39"/>
      <c r="L967" s="40"/>
    </row>
    <row r="968" spans="5:12" s="19" customFormat="1" ht="18.75" x14ac:dyDescent="0.3">
      <c r="E968" s="41"/>
      <c r="J968" s="39"/>
      <c r="K968" s="39"/>
      <c r="L968" s="40"/>
    </row>
    <row r="969" spans="5:12" s="19" customFormat="1" ht="18.75" x14ac:dyDescent="0.3">
      <c r="E969" s="41"/>
      <c r="J969" s="39"/>
      <c r="K969" s="39"/>
      <c r="L969" s="40"/>
    </row>
    <row r="970" spans="5:12" s="19" customFormat="1" ht="18.75" x14ac:dyDescent="0.3">
      <c r="E970" s="41"/>
      <c r="J970" s="39"/>
      <c r="K970" s="39"/>
      <c r="L970" s="40"/>
    </row>
    <row r="971" spans="5:12" s="19" customFormat="1" ht="18.75" x14ac:dyDescent="0.3">
      <c r="E971" s="41"/>
      <c r="J971" s="39"/>
      <c r="K971" s="39"/>
      <c r="L971" s="40"/>
    </row>
    <row r="972" spans="5:12" s="19" customFormat="1" ht="18.75" x14ac:dyDescent="0.3">
      <c r="E972" s="41"/>
      <c r="J972" s="39"/>
      <c r="K972" s="39"/>
      <c r="L972" s="40"/>
    </row>
    <row r="973" spans="5:12" s="19" customFormat="1" ht="18.75" x14ac:dyDescent="0.3">
      <c r="E973" s="41"/>
      <c r="J973" s="39"/>
      <c r="K973" s="39"/>
      <c r="L973" s="40"/>
    </row>
    <row r="974" spans="5:12" s="19" customFormat="1" ht="18.75" x14ac:dyDescent="0.3">
      <c r="E974" s="41"/>
      <c r="J974" s="39"/>
      <c r="K974" s="39"/>
      <c r="L974" s="40"/>
    </row>
    <row r="975" spans="5:12" s="19" customFormat="1" ht="18.75" x14ac:dyDescent="0.3">
      <c r="E975" s="41"/>
      <c r="J975" s="39"/>
      <c r="K975" s="39"/>
      <c r="L975" s="40"/>
    </row>
    <row r="976" spans="5:12" s="19" customFormat="1" ht="18.75" x14ac:dyDescent="0.3">
      <c r="E976" s="41"/>
      <c r="J976" s="39"/>
      <c r="K976" s="39"/>
      <c r="L976" s="40"/>
    </row>
    <row r="977" spans="5:12" s="19" customFormat="1" ht="18.75" x14ac:dyDescent="0.3">
      <c r="E977" s="41"/>
      <c r="J977" s="39"/>
      <c r="K977" s="39"/>
      <c r="L977" s="40"/>
    </row>
    <row r="978" spans="5:12" s="19" customFormat="1" ht="18.75" x14ac:dyDescent="0.3">
      <c r="E978" s="41"/>
      <c r="J978" s="39"/>
      <c r="K978" s="39"/>
      <c r="L978" s="40"/>
    </row>
    <row r="979" spans="5:12" s="19" customFormat="1" ht="18.75" x14ac:dyDescent="0.3">
      <c r="E979" s="41"/>
      <c r="J979" s="39"/>
      <c r="K979" s="39"/>
      <c r="L979" s="40"/>
    </row>
    <row r="980" spans="5:12" s="19" customFormat="1" ht="18.75" x14ac:dyDescent="0.3">
      <c r="E980" s="41"/>
      <c r="J980" s="39"/>
      <c r="K980" s="39"/>
      <c r="L980" s="40"/>
    </row>
    <row r="981" spans="5:12" s="19" customFormat="1" ht="18.75" x14ac:dyDescent="0.3">
      <c r="E981" s="41"/>
      <c r="J981" s="39"/>
      <c r="K981" s="39"/>
      <c r="L981" s="40"/>
    </row>
    <row r="982" spans="5:12" s="19" customFormat="1" ht="18.75" x14ac:dyDescent="0.3">
      <c r="E982" s="41"/>
      <c r="J982" s="39"/>
      <c r="K982" s="39"/>
      <c r="L982" s="40"/>
    </row>
    <row r="983" spans="5:12" s="19" customFormat="1" ht="18.75" x14ac:dyDescent="0.3">
      <c r="E983" s="41"/>
      <c r="J983" s="39"/>
      <c r="K983" s="39"/>
      <c r="L983" s="40"/>
    </row>
    <row r="984" spans="5:12" s="19" customFormat="1" ht="18.75" x14ac:dyDescent="0.3">
      <c r="E984" s="41"/>
      <c r="J984" s="39"/>
      <c r="K984" s="39"/>
      <c r="L984" s="40"/>
    </row>
    <row r="985" spans="5:12" s="19" customFormat="1" ht="18.75" x14ac:dyDescent="0.3">
      <c r="E985" s="41"/>
      <c r="J985" s="39"/>
      <c r="K985" s="39"/>
      <c r="L985" s="40"/>
    </row>
    <row r="986" spans="5:12" s="19" customFormat="1" ht="18.75" x14ac:dyDescent="0.3">
      <c r="E986" s="41"/>
      <c r="J986" s="39"/>
      <c r="K986" s="39"/>
      <c r="L986" s="40"/>
    </row>
    <row r="987" spans="5:12" s="19" customFormat="1" ht="18.75" x14ac:dyDescent="0.3">
      <c r="E987" s="41"/>
      <c r="J987" s="39"/>
      <c r="K987" s="39"/>
      <c r="L987" s="40"/>
    </row>
    <row r="988" spans="5:12" s="19" customFormat="1" ht="18.75" x14ac:dyDescent="0.3">
      <c r="E988" s="41"/>
      <c r="J988" s="39"/>
      <c r="K988" s="39"/>
      <c r="L988" s="40"/>
    </row>
    <row r="989" spans="5:12" s="19" customFormat="1" ht="18.75" x14ac:dyDescent="0.3">
      <c r="E989" s="41"/>
      <c r="J989" s="39"/>
      <c r="K989" s="39"/>
      <c r="L989" s="40"/>
    </row>
    <row r="990" spans="5:12" s="19" customFormat="1" ht="18.75" x14ac:dyDescent="0.3">
      <c r="E990" s="41"/>
      <c r="J990" s="39"/>
      <c r="K990" s="39"/>
      <c r="L990" s="40"/>
    </row>
    <row r="991" spans="5:12" s="19" customFormat="1" ht="18.75" x14ac:dyDescent="0.3">
      <c r="E991" s="41"/>
      <c r="J991" s="39"/>
      <c r="K991" s="39"/>
      <c r="L991" s="40"/>
    </row>
    <row r="992" spans="5:12" s="19" customFormat="1" ht="18.75" x14ac:dyDescent="0.3">
      <c r="E992" s="41"/>
      <c r="J992" s="39"/>
      <c r="K992" s="39"/>
      <c r="L992" s="40"/>
    </row>
    <row r="993" spans="5:12" s="19" customFormat="1" ht="18.75" x14ac:dyDescent="0.3">
      <c r="E993" s="41"/>
      <c r="J993" s="39"/>
      <c r="K993" s="39"/>
      <c r="L993" s="40"/>
    </row>
    <row r="994" spans="5:12" s="19" customFormat="1" ht="18.75" x14ac:dyDescent="0.3">
      <c r="E994" s="41"/>
      <c r="J994" s="39"/>
      <c r="K994" s="39"/>
      <c r="L994" s="40"/>
    </row>
    <row r="995" spans="5:12" s="19" customFormat="1" ht="18.75" x14ac:dyDescent="0.3">
      <c r="E995" s="41"/>
      <c r="J995" s="39"/>
      <c r="K995" s="39"/>
      <c r="L995" s="40"/>
    </row>
    <row r="996" spans="5:12" s="19" customFormat="1" ht="18.75" x14ac:dyDescent="0.3">
      <c r="E996" s="41"/>
      <c r="J996" s="39"/>
      <c r="K996" s="39"/>
      <c r="L996" s="40"/>
    </row>
    <row r="997" spans="5:12" s="19" customFormat="1" ht="18.75" x14ac:dyDescent="0.3">
      <c r="E997" s="41"/>
      <c r="J997" s="39"/>
      <c r="K997" s="39"/>
      <c r="L997" s="40"/>
    </row>
    <row r="998" spans="5:12" s="19" customFormat="1" ht="18.75" x14ac:dyDescent="0.3">
      <c r="E998" s="41"/>
      <c r="J998" s="39"/>
      <c r="K998" s="39"/>
      <c r="L998" s="40"/>
    </row>
    <row r="999" spans="5:12" s="19" customFormat="1" ht="18.75" x14ac:dyDescent="0.3">
      <c r="E999" s="41"/>
      <c r="J999" s="39"/>
      <c r="K999" s="39"/>
      <c r="L999" s="40"/>
    </row>
    <row r="1000" spans="5:12" s="19" customFormat="1" ht="18.75" x14ac:dyDescent="0.3">
      <c r="E1000" s="41"/>
      <c r="J1000" s="39"/>
      <c r="K1000" s="39"/>
      <c r="L1000" s="40"/>
    </row>
    <row r="1001" spans="5:12" s="19" customFormat="1" ht="18.75" x14ac:dyDescent="0.3">
      <c r="E1001" s="41"/>
      <c r="J1001" s="39"/>
      <c r="K1001" s="39"/>
      <c r="L1001" s="40"/>
    </row>
    <row r="1002" spans="5:12" s="19" customFormat="1" ht="18.75" x14ac:dyDescent="0.3">
      <c r="E1002" s="41"/>
      <c r="J1002" s="39"/>
      <c r="K1002" s="39"/>
      <c r="L1002" s="40"/>
    </row>
    <row r="1003" spans="5:12" s="19" customFormat="1" ht="18.75" x14ac:dyDescent="0.3">
      <c r="E1003" s="41"/>
      <c r="J1003" s="39"/>
      <c r="K1003" s="39"/>
      <c r="L1003" s="40"/>
    </row>
    <row r="1004" spans="5:12" s="19" customFormat="1" ht="18.75" x14ac:dyDescent="0.3">
      <c r="E1004" s="41"/>
      <c r="J1004" s="39"/>
      <c r="K1004" s="39"/>
      <c r="L1004" s="40"/>
    </row>
    <row r="1005" spans="5:12" s="19" customFormat="1" ht="18.75" x14ac:dyDescent="0.3">
      <c r="E1005" s="41"/>
      <c r="J1005" s="39"/>
      <c r="K1005" s="39"/>
      <c r="L1005" s="40"/>
    </row>
    <row r="1006" spans="5:12" s="19" customFormat="1" ht="18.75" x14ac:dyDescent="0.3">
      <c r="E1006" s="41"/>
      <c r="J1006" s="39"/>
      <c r="K1006" s="39"/>
      <c r="L1006" s="40"/>
    </row>
    <row r="1007" spans="5:12" s="19" customFormat="1" ht="18.75" x14ac:dyDescent="0.3">
      <c r="E1007" s="41"/>
      <c r="J1007" s="39"/>
      <c r="K1007" s="39"/>
      <c r="L1007" s="40"/>
    </row>
    <row r="1008" spans="5:12" s="19" customFormat="1" ht="18.75" x14ac:dyDescent="0.3">
      <c r="E1008" s="41"/>
      <c r="J1008" s="39"/>
      <c r="K1008" s="39"/>
      <c r="L1008" s="40"/>
    </row>
    <row r="1009" spans="5:12" s="19" customFormat="1" ht="18.75" x14ac:dyDescent="0.3">
      <c r="E1009" s="41"/>
      <c r="J1009" s="39"/>
      <c r="K1009" s="39"/>
      <c r="L1009" s="40"/>
    </row>
    <row r="1010" spans="5:12" s="19" customFormat="1" ht="18.75" x14ac:dyDescent="0.3">
      <c r="E1010" s="41"/>
      <c r="J1010" s="39"/>
      <c r="K1010" s="39"/>
      <c r="L1010" s="40"/>
    </row>
    <row r="1011" spans="5:12" s="19" customFormat="1" ht="18.75" x14ac:dyDescent="0.3">
      <c r="E1011" s="41"/>
      <c r="J1011" s="39"/>
      <c r="K1011" s="39"/>
      <c r="L1011" s="40"/>
    </row>
    <row r="1012" spans="5:12" s="19" customFormat="1" ht="18.75" x14ac:dyDescent="0.3">
      <c r="E1012" s="41"/>
      <c r="J1012" s="39"/>
      <c r="K1012" s="39"/>
      <c r="L1012" s="40"/>
    </row>
    <row r="1013" spans="5:12" s="19" customFormat="1" ht="18.75" x14ac:dyDescent="0.3">
      <c r="E1013" s="41"/>
      <c r="J1013" s="39"/>
      <c r="K1013" s="39"/>
      <c r="L1013" s="40"/>
    </row>
    <row r="1014" spans="5:12" s="19" customFormat="1" ht="18.75" x14ac:dyDescent="0.3">
      <c r="E1014" s="41"/>
      <c r="J1014" s="39"/>
      <c r="K1014" s="39"/>
      <c r="L1014" s="40"/>
    </row>
    <row r="1015" spans="5:12" s="19" customFormat="1" ht="18.75" x14ac:dyDescent="0.3">
      <c r="E1015" s="41"/>
      <c r="J1015" s="39"/>
      <c r="K1015" s="39"/>
      <c r="L1015" s="40"/>
    </row>
    <row r="1016" spans="5:12" s="19" customFormat="1" ht="18.75" x14ac:dyDescent="0.3">
      <c r="E1016" s="41"/>
      <c r="J1016" s="39"/>
      <c r="K1016" s="39"/>
      <c r="L1016" s="40"/>
    </row>
    <row r="1017" spans="5:12" s="19" customFormat="1" ht="18.75" x14ac:dyDescent="0.3">
      <c r="E1017" s="41"/>
      <c r="J1017" s="39"/>
      <c r="K1017" s="39"/>
      <c r="L1017" s="40"/>
    </row>
    <row r="1018" spans="5:12" s="19" customFormat="1" ht="18.75" x14ac:dyDescent="0.3">
      <c r="E1018" s="41"/>
      <c r="J1018" s="39"/>
      <c r="K1018" s="39"/>
      <c r="L1018" s="40"/>
    </row>
    <row r="1019" spans="5:12" s="19" customFormat="1" ht="18.75" x14ac:dyDescent="0.3">
      <c r="E1019" s="41"/>
      <c r="J1019" s="39"/>
      <c r="K1019" s="39"/>
      <c r="L1019" s="40"/>
    </row>
    <row r="1020" spans="5:12" s="19" customFormat="1" ht="18.75" x14ac:dyDescent="0.3">
      <c r="E1020" s="41"/>
      <c r="J1020" s="39"/>
      <c r="K1020" s="39"/>
      <c r="L1020" s="40"/>
    </row>
    <row r="1021" spans="5:12" s="19" customFormat="1" ht="18.75" x14ac:dyDescent="0.3">
      <c r="E1021" s="41"/>
      <c r="J1021" s="39"/>
      <c r="K1021" s="39"/>
      <c r="L1021" s="40"/>
    </row>
    <row r="1022" spans="5:12" s="19" customFormat="1" ht="18.75" x14ac:dyDescent="0.3">
      <c r="E1022" s="41"/>
      <c r="J1022" s="39"/>
      <c r="K1022" s="39"/>
      <c r="L1022" s="40"/>
    </row>
    <row r="1023" spans="5:12" s="19" customFormat="1" ht="18.75" x14ac:dyDescent="0.3">
      <c r="E1023" s="41"/>
      <c r="J1023" s="39"/>
      <c r="K1023" s="39"/>
      <c r="L1023" s="40"/>
    </row>
    <row r="1024" spans="5:12" s="19" customFormat="1" ht="18.75" x14ac:dyDescent="0.3">
      <c r="E1024" s="41"/>
      <c r="J1024" s="39"/>
      <c r="K1024" s="39"/>
      <c r="L1024" s="40"/>
    </row>
    <row r="1025" spans="5:12" s="19" customFormat="1" ht="18.75" x14ac:dyDescent="0.3">
      <c r="E1025" s="41"/>
      <c r="J1025" s="39"/>
      <c r="K1025" s="39"/>
      <c r="L1025" s="40"/>
    </row>
    <row r="1026" spans="5:12" s="19" customFormat="1" ht="18.75" x14ac:dyDescent="0.3">
      <c r="E1026" s="41"/>
      <c r="J1026" s="39"/>
      <c r="K1026" s="39"/>
      <c r="L1026" s="40"/>
    </row>
    <row r="1027" spans="5:12" s="19" customFormat="1" ht="18.75" x14ac:dyDescent="0.3">
      <c r="E1027" s="41"/>
      <c r="J1027" s="39"/>
      <c r="K1027" s="39"/>
      <c r="L1027" s="40"/>
    </row>
    <row r="1028" spans="5:12" s="19" customFormat="1" ht="18.75" x14ac:dyDescent="0.3">
      <c r="E1028" s="41"/>
      <c r="J1028" s="39"/>
      <c r="K1028" s="39"/>
      <c r="L1028" s="40"/>
    </row>
    <row r="1029" spans="5:12" s="19" customFormat="1" ht="18.75" x14ac:dyDescent="0.3">
      <c r="E1029" s="41"/>
      <c r="J1029" s="39"/>
      <c r="K1029" s="39"/>
      <c r="L1029" s="40"/>
    </row>
    <row r="1030" spans="5:12" s="19" customFormat="1" ht="18.75" x14ac:dyDescent="0.3">
      <c r="E1030" s="41"/>
      <c r="J1030" s="39"/>
      <c r="K1030" s="39"/>
      <c r="L1030" s="40"/>
    </row>
    <row r="1031" spans="5:12" s="19" customFormat="1" ht="18.75" x14ac:dyDescent="0.3">
      <c r="E1031" s="41"/>
      <c r="J1031" s="39"/>
      <c r="K1031" s="39"/>
      <c r="L1031" s="40"/>
    </row>
    <row r="1032" spans="5:12" s="19" customFormat="1" ht="18.75" x14ac:dyDescent="0.3">
      <c r="E1032" s="41"/>
      <c r="J1032" s="39"/>
      <c r="K1032" s="39"/>
      <c r="L1032" s="40"/>
    </row>
    <row r="1033" spans="5:12" s="19" customFormat="1" ht="18.75" x14ac:dyDescent="0.3">
      <c r="E1033" s="41"/>
      <c r="J1033" s="39"/>
      <c r="K1033" s="39"/>
      <c r="L1033" s="40"/>
    </row>
    <row r="1034" spans="5:12" s="19" customFormat="1" ht="18.75" x14ac:dyDescent="0.3">
      <c r="E1034" s="41"/>
      <c r="J1034" s="39"/>
      <c r="K1034" s="39"/>
      <c r="L1034" s="40"/>
    </row>
    <row r="1035" spans="5:12" s="19" customFormat="1" ht="18.75" x14ac:dyDescent="0.3">
      <c r="E1035" s="41"/>
      <c r="J1035" s="39"/>
      <c r="K1035" s="39"/>
      <c r="L1035" s="40"/>
    </row>
    <row r="1036" spans="5:12" s="19" customFormat="1" ht="18.75" x14ac:dyDescent="0.3">
      <c r="E1036" s="41"/>
      <c r="J1036" s="39"/>
      <c r="K1036" s="39"/>
      <c r="L1036" s="40"/>
    </row>
    <row r="1037" spans="5:12" s="19" customFormat="1" ht="18.75" x14ac:dyDescent="0.3">
      <c r="E1037" s="41"/>
      <c r="J1037" s="39"/>
      <c r="K1037" s="39"/>
      <c r="L1037" s="40"/>
    </row>
    <row r="1038" spans="5:12" s="19" customFormat="1" ht="18.75" x14ac:dyDescent="0.3">
      <c r="E1038" s="41"/>
      <c r="J1038" s="39"/>
      <c r="K1038" s="39"/>
      <c r="L1038" s="40"/>
    </row>
    <row r="1039" spans="5:12" s="19" customFormat="1" ht="18.75" x14ac:dyDescent="0.3">
      <c r="E1039" s="41"/>
      <c r="J1039" s="39"/>
      <c r="K1039" s="39"/>
      <c r="L1039" s="40"/>
    </row>
    <row r="1040" spans="5:12" s="19" customFormat="1" ht="18.75" x14ac:dyDescent="0.3">
      <c r="E1040" s="41"/>
      <c r="J1040" s="39"/>
      <c r="K1040" s="39"/>
      <c r="L1040" s="40"/>
    </row>
    <row r="1041" spans="5:12" s="19" customFormat="1" ht="18.75" x14ac:dyDescent="0.3">
      <c r="E1041" s="41"/>
      <c r="J1041" s="39"/>
      <c r="K1041" s="39"/>
      <c r="L1041" s="40"/>
    </row>
    <row r="1042" spans="5:12" s="19" customFormat="1" ht="18.75" x14ac:dyDescent="0.3">
      <c r="E1042" s="41"/>
      <c r="J1042" s="39"/>
      <c r="K1042" s="39"/>
      <c r="L1042" s="40"/>
    </row>
    <row r="1043" spans="5:12" s="19" customFormat="1" ht="18.75" x14ac:dyDescent="0.3">
      <c r="E1043" s="41"/>
      <c r="J1043" s="39"/>
      <c r="K1043" s="39"/>
      <c r="L1043" s="40"/>
    </row>
    <row r="1044" spans="5:12" s="19" customFormat="1" ht="18.75" x14ac:dyDescent="0.3">
      <c r="E1044" s="41"/>
      <c r="J1044" s="39"/>
      <c r="K1044" s="39"/>
      <c r="L1044" s="40"/>
    </row>
    <row r="1045" spans="5:12" s="19" customFormat="1" ht="18.75" x14ac:dyDescent="0.3">
      <c r="E1045" s="41"/>
      <c r="J1045" s="39"/>
      <c r="K1045" s="39"/>
      <c r="L1045" s="40"/>
    </row>
    <row r="1046" spans="5:12" s="19" customFormat="1" ht="18.75" x14ac:dyDescent="0.3">
      <c r="E1046" s="41"/>
      <c r="J1046" s="39"/>
      <c r="K1046" s="39"/>
      <c r="L1046" s="40"/>
    </row>
    <row r="1047" spans="5:12" s="19" customFormat="1" ht="18.75" x14ac:dyDescent="0.3">
      <c r="E1047" s="41"/>
      <c r="J1047" s="39"/>
      <c r="K1047" s="39"/>
      <c r="L1047" s="40"/>
    </row>
    <row r="1048" spans="5:12" s="19" customFormat="1" ht="18.75" x14ac:dyDescent="0.3">
      <c r="E1048" s="41"/>
      <c r="J1048" s="39"/>
      <c r="K1048" s="39"/>
      <c r="L1048" s="40"/>
    </row>
    <row r="1049" spans="5:12" s="19" customFormat="1" ht="18.75" x14ac:dyDescent="0.3">
      <c r="E1049" s="41"/>
      <c r="J1049" s="39"/>
      <c r="K1049" s="39"/>
      <c r="L1049" s="40"/>
    </row>
    <row r="1050" spans="5:12" s="19" customFormat="1" ht="18.75" x14ac:dyDescent="0.3">
      <c r="E1050" s="41"/>
      <c r="J1050" s="39"/>
      <c r="K1050" s="39"/>
      <c r="L1050" s="40"/>
    </row>
    <row r="1051" spans="5:12" s="19" customFormat="1" ht="18.75" x14ac:dyDescent="0.3">
      <c r="E1051" s="41"/>
      <c r="J1051" s="39"/>
      <c r="K1051" s="39"/>
      <c r="L1051" s="40"/>
    </row>
    <row r="1052" spans="5:12" s="19" customFormat="1" ht="18.75" x14ac:dyDescent="0.3">
      <c r="E1052" s="41"/>
      <c r="J1052" s="39"/>
      <c r="K1052" s="39"/>
      <c r="L1052" s="40"/>
    </row>
    <row r="1053" spans="5:12" s="19" customFormat="1" ht="18.75" x14ac:dyDescent="0.3">
      <c r="E1053" s="41"/>
      <c r="J1053" s="39"/>
      <c r="K1053" s="39"/>
      <c r="L1053" s="40"/>
    </row>
    <row r="1054" spans="5:12" s="19" customFormat="1" ht="18.75" x14ac:dyDescent="0.3">
      <c r="E1054" s="41"/>
      <c r="J1054" s="39"/>
      <c r="K1054" s="39"/>
      <c r="L1054" s="40"/>
    </row>
    <row r="1055" spans="5:12" s="19" customFormat="1" ht="18.75" x14ac:dyDescent="0.3">
      <c r="E1055" s="41"/>
      <c r="J1055" s="39"/>
      <c r="K1055" s="39"/>
      <c r="L1055" s="40"/>
    </row>
    <row r="1056" spans="5:12" s="19" customFormat="1" ht="18.75" x14ac:dyDescent="0.3">
      <c r="E1056" s="41"/>
      <c r="J1056" s="39"/>
      <c r="K1056" s="39"/>
      <c r="L1056" s="40"/>
    </row>
    <row r="1057" spans="5:12" s="19" customFormat="1" ht="18.75" x14ac:dyDescent="0.3">
      <c r="E1057" s="41"/>
      <c r="J1057" s="39"/>
      <c r="K1057" s="39"/>
      <c r="L1057" s="40"/>
    </row>
    <row r="1058" spans="5:12" s="19" customFormat="1" ht="18.75" x14ac:dyDescent="0.3">
      <c r="E1058" s="41"/>
      <c r="J1058" s="39"/>
      <c r="K1058" s="39"/>
      <c r="L1058" s="40"/>
    </row>
    <row r="1059" spans="5:12" s="19" customFormat="1" ht="18.75" x14ac:dyDescent="0.3">
      <c r="E1059" s="41"/>
      <c r="J1059" s="39"/>
      <c r="K1059" s="39"/>
      <c r="L1059" s="40"/>
    </row>
    <row r="1060" spans="5:12" s="19" customFormat="1" ht="18.75" x14ac:dyDescent="0.3">
      <c r="E1060" s="41"/>
      <c r="J1060" s="39"/>
      <c r="K1060" s="39"/>
      <c r="L1060" s="40"/>
    </row>
    <row r="1061" spans="5:12" s="19" customFormat="1" ht="18.75" x14ac:dyDescent="0.3">
      <c r="E1061" s="41"/>
      <c r="J1061" s="39"/>
      <c r="K1061" s="39"/>
      <c r="L1061" s="40"/>
    </row>
    <row r="1062" spans="5:12" s="19" customFormat="1" ht="18.75" x14ac:dyDescent="0.3">
      <c r="E1062" s="41"/>
      <c r="J1062" s="39"/>
      <c r="K1062" s="39"/>
      <c r="L1062" s="40"/>
    </row>
    <row r="1063" spans="5:12" s="19" customFormat="1" ht="18.75" x14ac:dyDescent="0.3">
      <c r="E1063" s="41"/>
      <c r="J1063" s="39"/>
      <c r="K1063" s="39"/>
      <c r="L1063" s="40"/>
    </row>
    <row r="1064" spans="5:12" s="19" customFormat="1" ht="18.75" x14ac:dyDescent="0.3">
      <c r="E1064" s="41"/>
      <c r="J1064" s="39"/>
      <c r="K1064" s="39"/>
      <c r="L1064" s="40"/>
    </row>
    <row r="1065" spans="5:12" s="19" customFormat="1" ht="18.75" x14ac:dyDescent="0.3">
      <c r="E1065" s="41"/>
      <c r="J1065" s="39"/>
      <c r="K1065" s="39"/>
      <c r="L1065" s="40"/>
    </row>
    <row r="1066" spans="5:12" s="19" customFormat="1" ht="18.75" x14ac:dyDescent="0.3">
      <c r="E1066" s="41"/>
      <c r="J1066" s="39"/>
      <c r="K1066" s="39"/>
      <c r="L1066" s="40"/>
    </row>
    <row r="1067" spans="5:12" s="19" customFormat="1" ht="18.75" x14ac:dyDescent="0.3">
      <c r="E1067" s="41"/>
      <c r="J1067" s="39"/>
      <c r="K1067" s="39"/>
      <c r="L1067" s="40"/>
    </row>
    <row r="1068" spans="5:12" s="19" customFormat="1" ht="18.75" x14ac:dyDescent="0.3">
      <c r="E1068" s="41"/>
      <c r="J1068" s="39"/>
      <c r="K1068" s="39"/>
      <c r="L1068" s="40"/>
    </row>
    <row r="1069" spans="5:12" s="19" customFormat="1" ht="18.75" x14ac:dyDescent="0.3">
      <c r="E1069" s="41"/>
      <c r="J1069" s="39"/>
      <c r="K1069" s="39"/>
      <c r="L1069" s="40"/>
    </row>
    <row r="1070" spans="5:12" s="19" customFormat="1" ht="18.75" x14ac:dyDescent="0.3">
      <c r="E1070" s="41"/>
      <c r="J1070" s="39"/>
      <c r="K1070" s="39"/>
      <c r="L1070" s="40"/>
    </row>
    <row r="1071" spans="5:12" s="19" customFormat="1" ht="18.75" x14ac:dyDescent="0.3">
      <c r="E1071" s="41"/>
      <c r="J1071" s="39"/>
      <c r="K1071" s="39"/>
      <c r="L1071" s="40"/>
    </row>
    <row r="1072" spans="5:12" s="19" customFormat="1" ht="18.75" x14ac:dyDescent="0.3">
      <c r="E1072" s="41"/>
      <c r="J1072" s="39"/>
      <c r="K1072" s="39"/>
      <c r="L1072" s="40"/>
    </row>
    <row r="1073" spans="5:12" s="19" customFormat="1" ht="18.75" x14ac:dyDescent="0.3">
      <c r="E1073" s="41"/>
      <c r="J1073" s="39"/>
      <c r="K1073" s="39"/>
      <c r="L1073" s="40"/>
    </row>
    <row r="1074" spans="5:12" s="19" customFormat="1" ht="18.75" x14ac:dyDescent="0.3">
      <c r="E1074" s="41"/>
      <c r="J1074" s="39"/>
      <c r="K1074" s="39"/>
      <c r="L1074" s="40"/>
    </row>
    <row r="1075" spans="5:12" s="19" customFormat="1" ht="18.75" x14ac:dyDescent="0.3">
      <c r="E1075" s="41"/>
      <c r="J1075" s="39"/>
      <c r="K1075" s="39"/>
      <c r="L1075" s="40"/>
    </row>
    <row r="1076" spans="5:12" s="19" customFormat="1" ht="18.75" x14ac:dyDescent="0.3">
      <c r="E1076" s="41"/>
      <c r="J1076" s="39"/>
      <c r="K1076" s="39"/>
      <c r="L1076" s="40"/>
    </row>
    <row r="1077" spans="5:12" s="19" customFormat="1" ht="18.75" x14ac:dyDescent="0.3">
      <c r="E1077" s="41"/>
      <c r="J1077" s="39"/>
      <c r="K1077" s="39"/>
      <c r="L1077" s="40"/>
    </row>
    <row r="1078" spans="5:12" s="19" customFormat="1" ht="18.75" x14ac:dyDescent="0.3">
      <c r="E1078" s="41"/>
      <c r="J1078" s="39"/>
      <c r="K1078" s="39"/>
      <c r="L1078" s="40"/>
    </row>
    <row r="1079" spans="5:12" s="19" customFormat="1" ht="18.75" x14ac:dyDescent="0.3">
      <c r="E1079" s="41"/>
      <c r="J1079" s="39"/>
      <c r="K1079" s="39"/>
      <c r="L1079" s="40"/>
    </row>
    <row r="1080" spans="5:12" s="19" customFormat="1" ht="18.75" x14ac:dyDescent="0.3">
      <c r="E1080" s="41"/>
      <c r="J1080" s="39"/>
      <c r="K1080" s="39"/>
      <c r="L1080" s="40"/>
    </row>
    <row r="1081" spans="5:12" s="19" customFormat="1" ht="18.75" x14ac:dyDescent="0.3">
      <c r="E1081" s="41"/>
      <c r="J1081" s="39"/>
      <c r="K1081" s="39"/>
      <c r="L1081" s="40"/>
    </row>
    <row r="1082" spans="5:12" s="19" customFormat="1" ht="18.75" x14ac:dyDescent="0.3">
      <c r="E1082" s="41"/>
      <c r="J1082" s="39"/>
      <c r="K1082" s="39"/>
      <c r="L1082" s="40"/>
    </row>
    <row r="1083" spans="5:12" s="19" customFormat="1" ht="18.75" x14ac:dyDescent="0.3">
      <c r="E1083" s="41"/>
      <c r="J1083" s="39"/>
      <c r="K1083" s="39"/>
      <c r="L1083" s="40"/>
    </row>
    <row r="1084" spans="5:12" s="19" customFormat="1" ht="18.75" x14ac:dyDescent="0.3">
      <c r="E1084" s="41"/>
      <c r="J1084" s="39"/>
      <c r="K1084" s="39"/>
      <c r="L1084" s="40"/>
    </row>
    <row r="1085" spans="5:12" s="19" customFormat="1" ht="18.75" x14ac:dyDescent="0.3">
      <c r="E1085" s="41"/>
      <c r="J1085" s="39"/>
      <c r="K1085" s="39"/>
      <c r="L1085" s="40"/>
    </row>
    <row r="1086" spans="5:12" s="19" customFormat="1" ht="18.75" x14ac:dyDescent="0.3">
      <c r="E1086" s="41"/>
      <c r="J1086" s="39"/>
      <c r="K1086" s="39"/>
      <c r="L1086" s="40"/>
    </row>
    <row r="1087" spans="5:12" s="19" customFormat="1" ht="18.75" x14ac:dyDescent="0.3">
      <c r="E1087" s="41"/>
      <c r="J1087" s="39"/>
      <c r="K1087" s="39"/>
      <c r="L1087" s="40"/>
    </row>
    <row r="1088" spans="5:12" s="19" customFormat="1" ht="18.75" x14ac:dyDescent="0.3">
      <c r="E1088" s="41"/>
      <c r="J1088" s="39"/>
      <c r="K1088" s="39"/>
      <c r="L1088" s="40"/>
    </row>
    <row r="1089" spans="5:12" s="19" customFormat="1" ht="18.75" x14ac:dyDescent="0.3">
      <c r="E1089" s="41"/>
      <c r="J1089" s="39"/>
      <c r="K1089" s="39"/>
      <c r="L1089" s="40"/>
    </row>
    <row r="1090" spans="5:12" s="19" customFormat="1" ht="18.75" x14ac:dyDescent="0.3">
      <c r="E1090" s="41"/>
      <c r="J1090" s="39"/>
      <c r="K1090" s="39"/>
      <c r="L1090" s="40"/>
    </row>
    <row r="1091" spans="5:12" s="19" customFormat="1" ht="18.75" x14ac:dyDescent="0.3">
      <c r="E1091" s="41"/>
      <c r="J1091" s="39"/>
      <c r="K1091" s="39"/>
      <c r="L1091" s="40"/>
    </row>
    <row r="1092" spans="5:12" s="19" customFormat="1" ht="18.75" x14ac:dyDescent="0.3">
      <c r="E1092" s="41"/>
      <c r="J1092" s="39"/>
      <c r="K1092" s="39"/>
      <c r="L1092" s="40"/>
    </row>
    <row r="1093" spans="5:12" s="19" customFormat="1" ht="18.75" x14ac:dyDescent="0.3">
      <c r="E1093" s="41"/>
      <c r="J1093" s="39"/>
      <c r="K1093" s="39"/>
      <c r="L1093" s="40"/>
    </row>
    <row r="1094" spans="5:12" s="19" customFormat="1" ht="18.75" x14ac:dyDescent="0.3">
      <c r="E1094" s="41"/>
      <c r="J1094" s="39"/>
      <c r="K1094" s="39"/>
      <c r="L1094" s="40"/>
    </row>
    <row r="1095" spans="5:12" s="19" customFormat="1" ht="18.75" x14ac:dyDescent="0.3">
      <c r="E1095" s="41"/>
      <c r="J1095" s="39"/>
      <c r="K1095" s="39"/>
      <c r="L1095" s="40"/>
    </row>
    <row r="1096" spans="5:12" s="19" customFormat="1" ht="18.75" x14ac:dyDescent="0.3">
      <c r="E1096" s="41"/>
      <c r="J1096" s="39"/>
      <c r="K1096" s="39"/>
      <c r="L1096" s="40"/>
    </row>
    <row r="1097" spans="5:12" s="19" customFormat="1" ht="18.75" x14ac:dyDescent="0.3">
      <c r="E1097" s="41"/>
      <c r="J1097" s="39"/>
      <c r="K1097" s="39"/>
      <c r="L1097" s="40"/>
    </row>
    <row r="1098" spans="5:12" s="19" customFormat="1" ht="18.75" x14ac:dyDescent="0.3">
      <c r="E1098" s="41"/>
      <c r="J1098" s="39"/>
      <c r="K1098" s="39"/>
      <c r="L1098" s="40"/>
    </row>
    <row r="1099" spans="5:12" s="19" customFormat="1" ht="18.75" x14ac:dyDescent="0.3">
      <c r="E1099" s="41"/>
      <c r="J1099" s="39"/>
      <c r="K1099" s="39"/>
      <c r="L1099" s="40"/>
    </row>
    <row r="1100" spans="5:12" s="19" customFormat="1" ht="18.75" x14ac:dyDescent="0.3">
      <c r="E1100" s="41"/>
      <c r="J1100" s="39"/>
      <c r="K1100" s="39"/>
      <c r="L1100" s="40"/>
    </row>
    <row r="1101" spans="5:12" s="19" customFormat="1" ht="18.75" x14ac:dyDescent="0.3">
      <c r="E1101" s="41"/>
      <c r="J1101" s="39"/>
      <c r="K1101" s="39"/>
      <c r="L1101" s="40"/>
    </row>
    <row r="1102" spans="5:12" s="19" customFormat="1" ht="18.75" x14ac:dyDescent="0.3">
      <c r="E1102" s="41"/>
      <c r="J1102" s="39"/>
      <c r="K1102" s="39"/>
      <c r="L1102" s="40"/>
    </row>
    <row r="1103" spans="5:12" s="19" customFormat="1" ht="18.75" x14ac:dyDescent="0.3">
      <c r="E1103" s="41"/>
      <c r="J1103" s="39"/>
      <c r="K1103" s="39"/>
      <c r="L1103" s="40"/>
    </row>
    <row r="1104" spans="5:12" s="19" customFormat="1" ht="18.75" x14ac:dyDescent="0.3">
      <c r="E1104" s="41"/>
      <c r="J1104" s="39"/>
      <c r="K1104" s="39"/>
      <c r="L1104" s="40"/>
    </row>
    <row r="1105" spans="5:12" s="19" customFormat="1" ht="18.75" x14ac:dyDescent="0.3">
      <c r="E1105" s="41"/>
      <c r="J1105" s="39"/>
      <c r="K1105" s="39"/>
      <c r="L1105" s="40"/>
    </row>
    <row r="1106" spans="5:12" s="19" customFormat="1" ht="18.75" x14ac:dyDescent="0.3">
      <c r="E1106" s="41"/>
      <c r="J1106" s="39"/>
      <c r="K1106" s="39"/>
      <c r="L1106" s="40"/>
    </row>
    <row r="1107" spans="5:12" s="19" customFormat="1" ht="18.75" x14ac:dyDescent="0.3">
      <c r="E1107" s="41"/>
      <c r="J1107" s="39"/>
      <c r="K1107" s="39"/>
      <c r="L1107" s="40"/>
    </row>
    <row r="1108" spans="5:12" s="19" customFormat="1" ht="18.75" x14ac:dyDescent="0.3">
      <c r="E1108" s="41"/>
      <c r="J1108" s="39"/>
      <c r="K1108" s="39"/>
      <c r="L1108" s="40"/>
    </row>
    <row r="1109" spans="5:12" s="19" customFormat="1" ht="18.75" x14ac:dyDescent="0.3">
      <c r="E1109" s="41"/>
      <c r="J1109" s="39"/>
      <c r="K1109" s="39"/>
      <c r="L1109" s="40"/>
    </row>
    <row r="1110" spans="5:12" s="19" customFormat="1" ht="18.75" x14ac:dyDescent="0.3">
      <c r="E1110" s="41"/>
      <c r="J1110" s="39"/>
      <c r="K1110" s="39"/>
      <c r="L1110" s="40"/>
    </row>
    <row r="1111" spans="5:12" s="19" customFormat="1" ht="18.75" x14ac:dyDescent="0.3">
      <c r="E1111" s="41"/>
      <c r="J1111" s="39"/>
      <c r="K1111" s="39"/>
      <c r="L1111" s="40"/>
    </row>
    <row r="1112" spans="5:12" s="19" customFormat="1" ht="18.75" x14ac:dyDescent="0.3">
      <c r="E1112" s="41"/>
      <c r="J1112" s="39"/>
      <c r="K1112" s="39"/>
      <c r="L1112" s="40"/>
    </row>
    <row r="1113" spans="5:12" s="19" customFormat="1" ht="18.75" x14ac:dyDescent="0.3">
      <c r="E1113" s="41"/>
      <c r="J1113" s="39"/>
      <c r="K1113" s="39"/>
      <c r="L1113" s="40"/>
    </row>
    <row r="1114" spans="5:12" s="19" customFormat="1" ht="18.75" x14ac:dyDescent="0.3">
      <c r="E1114" s="41"/>
      <c r="J1114" s="39"/>
      <c r="K1114" s="39"/>
      <c r="L1114" s="40"/>
    </row>
    <row r="1115" spans="5:12" s="19" customFormat="1" ht="18.75" x14ac:dyDescent="0.3">
      <c r="E1115" s="41"/>
      <c r="J1115" s="39"/>
      <c r="K1115" s="39"/>
      <c r="L1115" s="40"/>
    </row>
    <row r="1116" spans="5:12" s="19" customFormat="1" ht="18.75" x14ac:dyDescent="0.3">
      <c r="E1116" s="41"/>
      <c r="J1116" s="39"/>
      <c r="K1116" s="39"/>
      <c r="L1116" s="40"/>
    </row>
    <row r="1117" spans="5:12" s="19" customFormat="1" ht="18.75" x14ac:dyDescent="0.3">
      <c r="E1117" s="41"/>
      <c r="J1117" s="39"/>
      <c r="K1117" s="39"/>
      <c r="L1117" s="40"/>
    </row>
    <row r="1118" spans="5:12" s="19" customFormat="1" ht="18.75" x14ac:dyDescent="0.3">
      <c r="E1118" s="41"/>
      <c r="J1118" s="39"/>
      <c r="K1118" s="39"/>
      <c r="L1118" s="40"/>
    </row>
    <row r="1119" spans="5:12" s="19" customFormat="1" ht="18.75" x14ac:dyDescent="0.3">
      <c r="E1119" s="41"/>
      <c r="J1119" s="39"/>
      <c r="K1119" s="39"/>
      <c r="L1119" s="40"/>
    </row>
    <row r="1120" spans="5:12" s="19" customFormat="1" ht="18.75" x14ac:dyDescent="0.3">
      <c r="E1120" s="41"/>
      <c r="J1120" s="39"/>
      <c r="K1120" s="39"/>
      <c r="L1120" s="40"/>
    </row>
    <row r="1121" spans="5:12" s="19" customFormat="1" ht="18.75" x14ac:dyDescent="0.3">
      <c r="E1121" s="41"/>
      <c r="J1121" s="39"/>
      <c r="K1121" s="39"/>
      <c r="L1121" s="40"/>
    </row>
    <row r="1122" spans="5:12" s="19" customFormat="1" ht="18.75" x14ac:dyDescent="0.3">
      <c r="E1122" s="41"/>
      <c r="J1122" s="39"/>
      <c r="K1122" s="39"/>
      <c r="L1122" s="40"/>
    </row>
    <row r="1123" spans="5:12" s="19" customFormat="1" ht="18.75" x14ac:dyDescent="0.3">
      <c r="E1123" s="41"/>
      <c r="J1123" s="39"/>
      <c r="K1123" s="39"/>
      <c r="L1123" s="40"/>
    </row>
    <row r="1124" spans="5:12" s="19" customFormat="1" ht="18.75" x14ac:dyDescent="0.3">
      <c r="E1124" s="41"/>
      <c r="J1124" s="39"/>
      <c r="K1124" s="39"/>
      <c r="L1124" s="40"/>
    </row>
    <row r="1125" spans="5:12" s="19" customFormat="1" ht="18.75" x14ac:dyDescent="0.3">
      <c r="E1125" s="41"/>
      <c r="J1125" s="39"/>
      <c r="K1125" s="39"/>
      <c r="L1125" s="40"/>
    </row>
    <row r="1126" spans="5:12" s="19" customFormat="1" ht="18.75" x14ac:dyDescent="0.3">
      <c r="E1126" s="41"/>
      <c r="J1126" s="39"/>
      <c r="K1126" s="39"/>
      <c r="L1126" s="40"/>
    </row>
    <row r="1127" spans="5:12" s="19" customFormat="1" ht="18.75" x14ac:dyDescent="0.3">
      <c r="E1127" s="41"/>
      <c r="J1127" s="39"/>
      <c r="K1127" s="39"/>
      <c r="L1127" s="40"/>
    </row>
    <row r="1128" spans="5:12" s="19" customFormat="1" ht="18.75" x14ac:dyDescent="0.3">
      <c r="E1128" s="41"/>
      <c r="J1128" s="39"/>
      <c r="K1128" s="39"/>
      <c r="L1128" s="40"/>
    </row>
    <row r="1129" spans="5:12" s="19" customFormat="1" ht="18.75" x14ac:dyDescent="0.3">
      <c r="E1129" s="41"/>
      <c r="J1129" s="39"/>
      <c r="K1129" s="39"/>
      <c r="L1129" s="40"/>
    </row>
    <row r="1130" spans="5:12" s="19" customFormat="1" ht="18.75" x14ac:dyDescent="0.3">
      <c r="E1130" s="41"/>
      <c r="J1130" s="39"/>
      <c r="K1130" s="39"/>
      <c r="L1130" s="40"/>
    </row>
    <row r="1131" spans="5:12" s="19" customFormat="1" ht="18.75" x14ac:dyDescent="0.3">
      <c r="E1131" s="41"/>
      <c r="J1131" s="39"/>
      <c r="K1131" s="39"/>
      <c r="L1131" s="40"/>
    </row>
    <row r="1132" spans="5:12" s="19" customFormat="1" ht="18.75" x14ac:dyDescent="0.3">
      <c r="E1132" s="41"/>
      <c r="J1132" s="39"/>
      <c r="K1132" s="39"/>
      <c r="L1132" s="40"/>
    </row>
    <row r="1133" spans="5:12" s="19" customFormat="1" ht="18.75" x14ac:dyDescent="0.3">
      <c r="E1133" s="41"/>
      <c r="J1133" s="39"/>
      <c r="K1133" s="39"/>
      <c r="L1133" s="40"/>
    </row>
    <row r="1134" spans="5:12" s="19" customFormat="1" ht="18.75" x14ac:dyDescent="0.3">
      <c r="E1134" s="41"/>
      <c r="J1134" s="39"/>
      <c r="K1134" s="39"/>
      <c r="L1134" s="40"/>
    </row>
    <row r="1135" spans="5:12" s="19" customFormat="1" ht="18.75" x14ac:dyDescent="0.3">
      <c r="E1135" s="41"/>
      <c r="J1135" s="39"/>
      <c r="K1135" s="39"/>
      <c r="L1135" s="40"/>
    </row>
    <row r="1136" spans="5:12" s="19" customFormat="1" ht="18.75" x14ac:dyDescent="0.3">
      <c r="E1136" s="41"/>
      <c r="J1136" s="39"/>
      <c r="K1136" s="39"/>
      <c r="L1136" s="40"/>
    </row>
    <row r="1137" spans="5:12" s="19" customFormat="1" ht="18.75" x14ac:dyDescent="0.3">
      <c r="E1137" s="41"/>
      <c r="J1137" s="39"/>
      <c r="K1137" s="39"/>
      <c r="L1137" s="40"/>
    </row>
    <row r="1138" spans="5:12" s="19" customFormat="1" ht="18.75" x14ac:dyDescent="0.3">
      <c r="E1138" s="41"/>
      <c r="J1138" s="39"/>
      <c r="K1138" s="39"/>
      <c r="L1138" s="40"/>
    </row>
    <row r="1139" spans="5:12" s="19" customFormat="1" ht="18.75" x14ac:dyDescent="0.3">
      <c r="E1139" s="41"/>
      <c r="J1139" s="39"/>
      <c r="K1139" s="39"/>
      <c r="L1139" s="40"/>
    </row>
    <row r="1140" spans="5:12" s="19" customFormat="1" ht="18.75" x14ac:dyDescent="0.3">
      <c r="E1140" s="41"/>
      <c r="J1140" s="39"/>
      <c r="K1140" s="39"/>
      <c r="L1140" s="40"/>
    </row>
    <row r="1141" spans="5:12" s="19" customFormat="1" ht="18.75" x14ac:dyDescent="0.3">
      <c r="E1141" s="41"/>
      <c r="J1141" s="39"/>
      <c r="K1141" s="39"/>
      <c r="L1141" s="40"/>
    </row>
    <row r="1142" spans="5:12" s="19" customFormat="1" ht="18.75" x14ac:dyDescent="0.3">
      <c r="E1142" s="41"/>
      <c r="J1142" s="39"/>
      <c r="K1142" s="39"/>
      <c r="L1142" s="40"/>
    </row>
    <row r="1143" spans="5:12" s="19" customFormat="1" ht="18.75" x14ac:dyDescent="0.3">
      <c r="E1143" s="41"/>
      <c r="J1143" s="39"/>
      <c r="K1143" s="39"/>
      <c r="L1143" s="40"/>
    </row>
    <row r="1144" spans="5:12" s="19" customFormat="1" ht="18.75" x14ac:dyDescent="0.3">
      <c r="E1144" s="41"/>
      <c r="J1144" s="39"/>
      <c r="K1144" s="39"/>
      <c r="L1144" s="40"/>
    </row>
    <row r="1145" spans="5:12" s="19" customFormat="1" ht="18.75" x14ac:dyDescent="0.3">
      <c r="E1145" s="41"/>
      <c r="J1145" s="39"/>
      <c r="K1145" s="39"/>
      <c r="L1145" s="40"/>
    </row>
    <row r="1146" spans="5:12" s="19" customFormat="1" ht="18.75" x14ac:dyDescent="0.3">
      <c r="E1146" s="41"/>
      <c r="J1146" s="39"/>
      <c r="K1146" s="39"/>
      <c r="L1146" s="40"/>
    </row>
    <row r="1147" spans="5:12" s="19" customFormat="1" ht="18.75" x14ac:dyDescent="0.3">
      <c r="E1147" s="41"/>
      <c r="J1147" s="39"/>
      <c r="K1147" s="39"/>
      <c r="L1147" s="40"/>
    </row>
    <row r="1148" spans="5:12" s="19" customFormat="1" ht="18.75" x14ac:dyDescent="0.3">
      <c r="E1148" s="41"/>
      <c r="J1148" s="39"/>
      <c r="K1148" s="39"/>
      <c r="L1148" s="40"/>
    </row>
    <row r="1149" spans="5:12" s="19" customFormat="1" ht="18.75" x14ac:dyDescent="0.3">
      <c r="E1149" s="41"/>
      <c r="J1149" s="39"/>
      <c r="K1149" s="39"/>
      <c r="L1149" s="40"/>
    </row>
    <row r="1150" spans="5:12" s="19" customFormat="1" ht="18.75" x14ac:dyDescent="0.3">
      <c r="E1150" s="41"/>
      <c r="J1150" s="39"/>
      <c r="K1150" s="39"/>
      <c r="L1150" s="40"/>
    </row>
    <row r="1151" spans="5:12" s="19" customFormat="1" ht="18.75" x14ac:dyDescent="0.3">
      <c r="E1151" s="41"/>
      <c r="J1151" s="39"/>
      <c r="K1151" s="39"/>
      <c r="L1151" s="40"/>
    </row>
    <row r="1152" spans="5:12" s="19" customFormat="1" ht="18.75" x14ac:dyDescent="0.3">
      <c r="E1152" s="41"/>
      <c r="J1152" s="39"/>
      <c r="K1152" s="39"/>
      <c r="L1152" s="40"/>
    </row>
    <row r="1153" spans="5:12" s="19" customFormat="1" ht="18.75" x14ac:dyDescent="0.3">
      <c r="E1153" s="41"/>
      <c r="J1153" s="39"/>
      <c r="K1153" s="39"/>
      <c r="L1153" s="40"/>
    </row>
    <row r="1154" spans="5:12" s="19" customFormat="1" ht="18.75" x14ac:dyDescent="0.3">
      <c r="E1154" s="41"/>
      <c r="J1154" s="39"/>
      <c r="K1154" s="39"/>
      <c r="L1154" s="40"/>
    </row>
    <row r="1155" spans="5:12" s="19" customFormat="1" ht="18.75" x14ac:dyDescent="0.3">
      <c r="E1155" s="41"/>
      <c r="J1155" s="39"/>
      <c r="K1155" s="39"/>
      <c r="L1155" s="40"/>
    </row>
    <row r="1156" spans="5:12" s="19" customFormat="1" ht="18.75" x14ac:dyDescent="0.3">
      <c r="E1156" s="41"/>
      <c r="J1156" s="39"/>
      <c r="K1156" s="39"/>
      <c r="L1156" s="40"/>
    </row>
    <row r="1157" spans="5:12" s="19" customFormat="1" ht="18.75" x14ac:dyDescent="0.3">
      <c r="E1157" s="41"/>
      <c r="J1157" s="39"/>
      <c r="K1157" s="39"/>
      <c r="L1157" s="40"/>
    </row>
    <row r="1158" spans="5:12" s="19" customFormat="1" ht="18.75" x14ac:dyDescent="0.3">
      <c r="E1158" s="41"/>
      <c r="J1158" s="39"/>
      <c r="K1158" s="39"/>
      <c r="L1158" s="40"/>
    </row>
    <row r="1159" spans="5:12" s="19" customFormat="1" ht="18.75" x14ac:dyDescent="0.3">
      <c r="E1159" s="41"/>
      <c r="J1159" s="39"/>
      <c r="K1159" s="39"/>
      <c r="L1159" s="40"/>
    </row>
    <row r="1160" spans="5:12" s="19" customFormat="1" ht="18.75" x14ac:dyDescent="0.3">
      <c r="E1160" s="41"/>
      <c r="J1160" s="39"/>
      <c r="K1160" s="39"/>
      <c r="L1160" s="40"/>
    </row>
    <row r="1161" spans="5:12" s="19" customFormat="1" ht="18.75" x14ac:dyDescent="0.3">
      <c r="E1161" s="41"/>
      <c r="J1161" s="39"/>
      <c r="K1161" s="39"/>
      <c r="L1161" s="40"/>
    </row>
    <row r="1162" spans="5:12" s="19" customFormat="1" ht="18.75" x14ac:dyDescent="0.3">
      <c r="E1162" s="41"/>
      <c r="J1162" s="39"/>
      <c r="K1162" s="39"/>
      <c r="L1162" s="40"/>
    </row>
    <row r="1163" spans="5:12" s="19" customFormat="1" ht="18.75" x14ac:dyDescent="0.3">
      <c r="E1163" s="41"/>
      <c r="J1163" s="39"/>
      <c r="K1163" s="39"/>
      <c r="L1163" s="40"/>
    </row>
    <row r="1164" spans="5:12" s="19" customFormat="1" ht="18.75" x14ac:dyDescent="0.3">
      <c r="E1164" s="41"/>
      <c r="J1164" s="39"/>
      <c r="K1164" s="39"/>
      <c r="L1164" s="40"/>
    </row>
    <row r="1165" spans="5:12" s="19" customFormat="1" ht="18.75" x14ac:dyDescent="0.3">
      <c r="E1165" s="41"/>
      <c r="J1165" s="39"/>
      <c r="K1165" s="39"/>
      <c r="L1165" s="40"/>
    </row>
    <row r="1166" spans="5:12" s="19" customFormat="1" ht="18.75" x14ac:dyDescent="0.3">
      <c r="E1166" s="41"/>
      <c r="J1166" s="39"/>
      <c r="K1166" s="39"/>
      <c r="L1166" s="40"/>
    </row>
    <row r="1167" spans="5:12" s="19" customFormat="1" ht="18.75" x14ac:dyDescent="0.3">
      <c r="E1167" s="41"/>
      <c r="J1167" s="39"/>
      <c r="K1167" s="39"/>
      <c r="L1167" s="40"/>
    </row>
    <row r="1168" spans="5:12" s="19" customFormat="1" ht="18.75" x14ac:dyDescent="0.3">
      <c r="E1168" s="41"/>
      <c r="J1168" s="39"/>
      <c r="K1168" s="39"/>
      <c r="L1168" s="40"/>
    </row>
    <row r="1169" spans="5:12" s="19" customFormat="1" ht="18.75" x14ac:dyDescent="0.3">
      <c r="E1169" s="41"/>
      <c r="J1169" s="39"/>
      <c r="K1169" s="39"/>
      <c r="L1169" s="40"/>
    </row>
    <row r="1170" spans="5:12" s="19" customFormat="1" ht="18.75" x14ac:dyDescent="0.3">
      <c r="E1170" s="41"/>
      <c r="J1170" s="39"/>
      <c r="K1170" s="39"/>
      <c r="L1170" s="40"/>
    </row>
    <row r="1171" spans="5:12" s="19" customFormat="1" ht="18.75" x14ac:dyDescent="0.3">
      <c r="E1171" s="41"/>
      <c r="J1171" s="39"/>
      <c r="K1171" s="39"/>
      <c r="L1171" s="40"/>
    </row>
    <row r="1172" spans="5:12" s="19" customFormat="1" ht="18.75" x14ac:dyDescent="0.3">
      <c r="E1172" s="41"/>
      <c r="J1172" s="39"/>
      <c r="K1172" s="39"/>
      <c r="L1172" s="40"/>
    </row>
    <row r="1173" spans="5:12" s="19" customFormat="1" ht="18.75" x14ac:dyDescent="0.3">
      <c r="E1173" s="41"/>
      <c r="J1173" s="39"/>
      <c r="K1173" s="39"/>
      <c r="L1173" s="40"/>
    </row>
    <row r="1174" spans="5:12" s="19" customFormat="1" ht="18.75" x14ac:dyDescent="0.3">
      <c r="E1174" s="41"/>
      <c r="J1174" s="39"/>
      <c r="K1174" s="39"/>
      <c r="L1174" s="40"/>
    </row>
    <row r="1175" spans="5:12" s="19" customFormat="1" ht="18.75" x14ac:dyDescent="0.3">
      <c r="E1175" s="41"/>
      <c r="J1175" s="39"/>
      <c r="K1175" s="39"/>
      <c r="L1175" s="40"/>
    </row>
    <row r="1176" spans="5:12" s="19" customFormat="1" ht="18.75" x14ac:dyDescent="0.3">
      <c r="E1176" s="41"/>
      <c r="J1176" s="39"/>
      <c r="K1176" s="39"/>
      <c r="L1176" s="40"/>
    </row>
    <row r="1177" spans="5:12" s="19" customFormat="1" ht="18.75" x14ac:dyDescent="0.3">
      <c r="E1177" s="41"/>
      <c r="J1177" s="39"/>
      <c r="K1177" s="39"/>
      <c r="L1177" s="40"/>
    </row>
    <row r="1178" spans="5:12" s="19" customFormat="1" ht="18.75" x14ac:dyDescent="0.3">
      <c r="E1178" s="41"/>
      <c r="J1178" s="39"/>
      <c r="K1178" s="39"/>
      <c r="L1178" s="40"/>
    </row>
    <row r="1179" spans="5:12" s="19" customFormat="1" ht="18.75" x14ac:dyDescent="0.3">
      <c r="E1179" s="41"/>
      <c r="J1179" s="39"/>
      <c r="K1179" s="39"/>
      <c r="L1179" s="40"/>
    </row>
    <row r="1180" spans="5:12" s="19" customFormat="1" ht="18.75" x14ac:dyDescent="0.3">
      <c r="E1180" s="41"/>
      <c r="J1180" s="39"/>
      <c r="K1180" s="39"/>
      <c r="L1180" s="40"/>
    </row>
    <row r="1181" spans="5:12" s="19" customFormat="1" ht="18.75" x14ac:dyDescent="0.3">
      <c r="E1181" s="41"/>
      <c r="J1181" s="39"/>
      <c r="K1181" s="39"/>
      <c r="L1181" s="40"/>
    </row>
    <row r="1182" spans="5:12" s="19" customFormat="1" ht="18.75" x14ac:dyDescent="0.3">
      <c r="E1182" s="41"/>
      <c r="J1182" s="39"/>
      <c r="K1182" s="39"/>
      <c r="L1182" s="40"/>
    </row>
    <row r="1183" spans="5:12" s="19" customFormat="1" ht="18.75" x14ac:dyDescent="0.3">
      <c r="E1183" s="41"/>
      <c r="J1183" s="39"/>
      <c r="K1183" s="39"/>
      <c r="L1183" s="40"/>
    </row>
    <row r="1184" spans="5:12" s="19" customFormat="1" ht="18.75" x14ac:dyDescent="0.3">
      <c r="E1184" s="41"/>
      <c r="J1184" s="39"/>
      <c r="K1184" s="39"/>
      <c r="L1184" s="40"/>
    </row>
    <row r="1185" spans="5:12" s="19" customFormat="1" ht="18.75" x14ac:dyDescent="0.3">
      <c r="E1185" s="41"/>
      <c r="J1185" s="39"/>
      <c r="K1185" s="39"/>
      <c r="L1185" s="40"/>
    </row>
    <row r="1186" spans="5:12" s="19" customFormat="1" ht="18.75" x14ac:dyDescent="0.3">
      <c r="E1186" s="41"/>
      <c r="J1186" s="39"/>
      <c r="K1186" s="39"/>
      <c r="L1186" s="40"/>
    </row>
    <row r="1187" spans="5:12" s="19" customFormat="1" ht="18.75" x14ac:dyDescent="0.3">
      <c r="E1187" s="41"/>
      <c r="J1187" s="39"/>
      <c r="K1187" s="39"/>
      <c r="L1187" s="40"/>
    </row>
    <row r="1188" spans="5:12" s="19" customFormat="1" ht="18.75" x14ac:dyDescent="0.3">
      <c r="E1188" s="41"/>
      <c r="J1188" s="39"/>
      <c r="K1188" s="39"/>
      <c r="L1188" s="40"/>
    </row>
    <row r="1189" spans="5:12" s="19" customFormat="1" ht="18.75" x14ac:dyDescent="0.3">
      <c r="E1189" s="41"/>
      <c r="J1189" s="39"/>
      <c r="K1189" s="39"/>
      <c r="L1189" s="40"/>
    </row>
    <row r="1190" spans="5:12" s="19" customFormat="1" ht="18.75" x14ac:dyDescent="0.3">
      <c r="E1190" s="41"/>
      <c r="J1190" s="39"/>
      <c r="K1190" s="39"/>
      <c r="L1190" s="40"/>
    </row>
    <row r="1191" spans="5:12" s="19" customFormat="1" ht="18.75" x14ac:dyDescent="0.3">
      <c r="E1191" s="41"/>
      <c r="J1191" s="39"/>
      <c r="K1191" s="39"/>
      <c r="L1191" s="40"/>
    </row>
    <row r="1192" spans="5:12" s="19" customFormat="1" ht="18.75" x14ac:dyDescent="0.3">
      <c r="E1192" s="41"/>
      <c r="J1192" s="39"/>
      <c r="K1192" s="39"/>
      <c r="L1192" s="40"/>
    </row>
    <row r="1193" spans="5:12" s="19" customFormat="1" ht="18.75" x14ac:dyDescent="0.3">
      <c r="E1193" s="41"/>
      <c r="J1193" s="39"/>
      <c r="K1193" s="39"/>
      <c r="L1193" s="40"/>
    </row>
    <row r="1194" spans="5:12" s="19" customFormat="1" ht="18.75" x14ac:dyDescent="0.3">
      <c r="E1194" s="41"/>
      <c r="J1194" s="39"/>
      <c r="K1194" s="39"/>
      <c r="L1194" s="40"/>
    </row>
    <row r="1195" spans="5:12" s="19" customFormat="1" ht="18.75" x14ac:dyDescent="0.3">
      <c r="E1195" s="41"/>
      <c r="J1195" s="39"/>
      <c r="K1195" s="39"/>
      <c r="L1195" s="40"/>
    </row>
    <row r="1196" spans="5:12" s="19" customFormat="1" ht="18.75" x14ac:dyDescent="0.3">
      <c r="E1196" s="41"/>
      <c r="J1196" s="39"/>
      <c r="K1196" s="39"/>
      <c r="L1196" s="40"/>
    </row>
    <row r="1197" spans="5:12" s="19" customFormat="1" ht="18.75" x14ac:dyDescent="0.3">
      <c r="E1197" s="41"/>
      <c r="J1197" s="39"/>
      <c r="K1197" s="39"/>
      <c r="L1197" s="40"/>
    </row>
    <row r="1198" spans="5:12" s="19" customFormat="1" ht="18.75" x14ac:dyDescent="0.3">
      <c r="E1198" s="41"/>
      <c r="J1198" s="39"/>
      <c r="K1198" s="39"/>
      <c r="L1198" s="40"/>
    </row>
    <row r="1199" spans="5:12" s="19" customFormat="1" ht="18.75" x14ac:dyDescent="0.3">
      <c r="E1199" s="41"/>
      <c r="J1199" s="39"/>
      <c r="K1199" s="39"/>
      <c r="L1199" s="40"/>
    </row>
    <row r="1200" spans="5:12" s="19" customFormat="1" ht="18.75" x14ac:dyDescent="0.3">
      <c r="E1200" s="41"/>
      <c r="J1200" s="39"/>
      <c r="K1200" s="39"/>
      <c r="L1200" s="40"/>
    </row>
    <row r="1201" spans="5:12" s="19" customFormat="1" ht="18.75" x14ac:dyDescent="0.3">
      <c r="E1201" s="41"/>
      <c r="J1201" s="39"/>
      <c r="K1201" s="39"/>
      <c r="L1201" s="40"/>
    </row>
    <row r="1202" spans="5:12" s="19" customFormat="1" ht="18.75" x14ac:dyDescent="0.3">
      <c r="E1202" s="41"/>
      <c r="J1202" s="39"/>
      <c r="K1202" s="39"/>
      <c r="L1202" s="40"/>
    </row>
    <row r="1203" spans="5:12" s="19" customFormat="1" ht="18.75" x14ac:dyDescent="0.3">
      <c r="E1203" s="41"/>
      <c r="J1203" s="39"/>
      <c r="K1203" s="39"/>
      <c r="L1203" s="40"/>
    </row>
    <row r="1204" spans="5:12" s="19" customFormat="1" ht="18.75" x14ac:dyDescent="0.3">
      <c r="E1204" s="41"/>
      <c r="J1204" s="39"/>
      <c r="K1204" s="39"/>
      <c r="L1204" s="40"/>
    </row>
    <row r="1205" spans="5:12" s="19" customFormat="1" ht="18.75" x14ac:dyDescent="0.3">
      <c r="E1205" s="41"/>
      <c r="J1205" s="39"/>
      <c r="K1205" s="39"/>
      <c r="L1205" s="40"/>
    </row>
    <row r="1206" spans="5:12" s="19" customFormat="1" ht="18.75" x14ac:dyDescent="0.3">
      <c r="E1206" s="41"/>
      <c r="J1206" s="39"/>
      <c r="K1206" s="39"/>
      <c r="L1206" s="40"/>
    </row>
    <row r="1207" spans="5:12" s="19" customFormat="1" ht="18.75" x14ac:dyDescent="0.3">
      <c r="E1207" s="41"/>
      <c r="J1207" s="39"/>
      <c r="K1207" s="39"/>
      <c r="L1207" s="40"/>
    </row>
    <row r="1208" spans="5:12" s="19" customFormat="1" ht="18.75" x14ac:dyDescent="0.3">
      <c r="E1208" s="41"/>
      <c r="J1208" s="39"/>
      <c r="K1208" s="39"/>
      <c r="L1208" s="40"/>
    </row>
    <row r="1209" spans="5:12" s="19" customFormat="1" ht="18.75" x14ac:dyDescent="0.3">
      <c r="E1209" s="41"/>
      <c r="J1209" s="39"/>
      <c r="K1209" s="39"/>
      <c r="L1209" s="40"/>
    </row>
    <row r="1210" spans="5:12" s="19" customFormat="1" ht="18.75" x14ac:dyDescent="0.3">
      <c r="E1210" s="41"/>
      <c r="J1210" s="39"/>
      <c r="K1210" s="39"/>
      <c r="L1210" s="40"/>
    </row>
    <row r="1211" spans="5:12" s="19" customFormat="1" ht="18.75" x14ac:dyDescent="0.3">
      <c r="E1211" s="41"/>
      <c r="J1211" s="39"/>
      <c r="K1211" s="39"/>
      <c r="L1211" s="40"/>
    </row>
    <row r="1212" spans="5:12" s="19" customFormat="1" ht="18.75" x14ac:dyDescent="0.3">
      <c r="E1212" s="41"/>
      <c r="J1212" s="39"/>
      <c r="K1212" s="39"/>
      <c r="L1212" s="40"/>
    </row>
    <row r="1213" spans="5:12" s="19" customFormat="1" ht="18.75" x14ac:dyDescent="0.3">
      <c r="E1213" s="41"/>
      <c r="J1213" s="39"/>
      <c r="K1213" s="39"/>
      <c r="L1213" s="40"/>
    </row>
    <row r="1214" spans="5:12" s="19" customFormat="1" ht="18.75" x14ac:dyDescent="0.3">
      <c r="E1214" s="41"/>
      <c r="J1214" s="39"/>
      <c r="K1214" s="39"/>
      <c r="L1214" s="40"/>
    </row>
    <row r="1215" spans="5:12" s="19" customFormat="1" ht="18.75" x14ac:dyDescent="0.3">
      <c r="E1215" s="41"/>
      <c r="J1215" s="39"/>
      <c r="K1215" s="39"/>
      <c r="L1215" s="40"/>
    </row>
    <row r="1216" spans="5:12" s="19" customFormat="1" ht="18.75" x14ac:dyDescent="0.3">
      <c r="E1216" s="41"/>
      <c r="J1216" s="39"/>
      <c r="K1216" s="39"/>
      <c r="L1216" s="40"/>
    </row>
    <row r="1217" spans="5:12" s="19" customFormat="1" ht="18.75" x14ac:dyDescent="0.3">
      <c r="E1217" s="41"/>
      <c r="J1217" s="39"/>
      <c r="K1217" s="39"/>
      <c r="L1217" s="40"/>
    </row>
    <row r="1218" spans="5:12" s="19" customFormat="1" ht="18.75" x14ac:dyDescent="0.3">
      <c r="E1218" s="41"/>
      <c r="J1218" s="39"/>
      <c r="K1218" s="39"/>
      <c r="L1218" s="40"/>
    </row>
    <row r="1219" spans="5:12" s="19" customFormat="1" ht="18.75" x14ac:dyDescent="0.3">
      <c r="E1219" s="41"/>
      <c r="J1219" s="39"/>
      <c r="K1219" s="39"/>
      <c r="L1219" s="40"/>
    </row>
    <row r="1220" spans="5:12" s="19" customFormat="1" ht="18.75" x14ac:dyDescent="0.3">
      <c r="E1220" s="41"/>
      <c r="J1220" s="39"/>
      <c r="K1220" s="39"/>
      <c r="L1220" s="40"/>
    </row>
    <row r="1221" spans="5:12" s="19" customFormat="1" ht="18.75" x14ac:dyDescent="0.3">
      <c r="E1221" s="41"/>
      <c r="J1221" s="39"/>
      <c r="K1221" s="39"/>
      <c r="L1221" s="40"/>
    </row>
    <row r="1222" spans="5:12" s="19" customFormat="1" ht="18.75" x14ac:dyDescent="0.3">
      <c r="E1222" s="41"/>
      <c r="J1222" s="39"/>
      <c r="K1222" s="39"/>
      <c r="L1222" s="40"/>
    </row>
    <row r="1223" spans="5:12" s="19" customFormat="1" ht="18.75" x14ac:dyDescent="0.3">
      <c r="E1223" s="41"/>
      <c r="J1223" s="39"/>
      <c r="K1223" s="39"/>
      <c r="L1223" s="40"/>
    </row>
    <row r="1224" spans="5:12" s="19" customFormat="1" ht="18.75" x14ac:dyDescent="0.3">
      <c r="E1224" s="41"/>
      <c r="J1224" s="39"/>
      <c r="K1224" s="39"/>
      <c r="L1224" s="40"/>
    </row>
    <row r="1225" spans="5:12" s="19" customFormat="1" ht="18.75" x14ac:dyDescent="0.3">
      <c r="E1225" s="41"/>
      <c r="J1225" s="39"/>
      <c r="K1225" s="39"/>
      <c r="L1225" s="40"/>
    </row>
    <row r="1226" spans="5:12" s="19" customFormat="1" ht="18.75" x14ac:dyDescent="0.3">
      <c r="E1226" s="41"/>
      <c r="J1226" s="39"/>
      <c r="K1226" s="39"/>
      <c r="L1226" s="40"/>
    </row>
    <row r="1227" spans="5:12" s="19" customFormat="1" ht="18.75" x14ac:dyDescent="0.3">
      <c r="E1227" s="41"/>
      <c r="J1227" s="39"/>
      <c r="K1227" s="39"/>
      <c r="L1227" s="40"/>
    </row>
    <row r="1228" spans="5:12" s="19" customFormat="1" ht="18.75" x14ac:dyDescent="0.3">
      <c r="E1228" s="41"/>
      <c r="J1228" s="39"/>
      <c r="K1228" s="39"/>
      <c r="L1228" s="40"/>
    </row>
    <row r="1229" spans="5:12" s="19" customFormat="1" ht="18.75" x14ac:dyDescent="0.3">
      <c r="E1229" s="41"/>
      <c r="J1229" s="39"/>
      <c r="K1229" s="39"/>
      <c r="L1229" s="40"/>
    </row>
    <row r="1230" spans="5:12" s="19" customFormat="1" ht="18.75" x14ac:dyDescent="0.3">
      <c r="E1230" s="41"/>
      <c r="J1230" s="39"/>
      <c r="K1230" s="39"/>
      <c r="L1230" s="40"/>
    </row>
    <row r="1231" spans="5:12" s="19" customFormat="1" ht="18.75" x14ac:dyDescent="0.3">
      <c r="E1231" s="41"/>
      <c r="J1231" s="39"/>
      <c r="K1231" s="39"/>
      <c r="L1231" s="40"/>
    </row>
    <row r="1232" spans="5:12" s="19" customFormat="1" ht="18.75" x14ac:dyDescent="0.3">
      <c r="E1232" s="41"/>
      <c r="J1232" s="39"/>
      <c r="K1232" s="39"/>
      <c r="L1232" s="40"/>
    </row>
    <row r="1233" spans="5:12" s="19" customFormat="1" ht="18.75" x14ac:dyDescent="0.3">
      <c r="E1233" s="41"/>
      <c r="J1233" s="39"/>
      <c r="K1233" s="39"/>
      <c r="L1233" s="40"/>
    </row>
    <row r="1234" spans="5:12" s="19" customFormat="1" ht="18.75" x14ac:dyDescent="0.3">
      <c r="E1234" s="41"/>
      <c r="J1234" s="39"/>
      <c r="K1234" s="39"/>
      <c r="L1234" s="40"/>
    </row>
    <row r="1235" spans="5:12" s="19" customFormat="1" ht="18.75" x14ac:dyDescent="0.3">
      <c r="E1235" s="41"/>
      <c r="J1235" s="39"/>
      <c r="K1235" s="39"/>
      <c r="L1235" s="40"/>
    </row>
    <row r="1236" spans="5:12" s="19" customFormat="1" ht="18.75" x14ac:dyDescent="0.3">
      <c r="E1236" s="41"/>
      <c r="J1236" s="39"/>
      <c r="K1236" s="39"/>
      <c r="L1236" s="40"/>
    </row>
    <row r="1237" spans="5:12" s="19" customFormat="1" ht="18.75" x14ac:dyDescent="0.3">
      <c r="E1237" s="41"/>
      <c r="J1237" s="39"/>
      <c r="K1237" s="39"/>
      <c r="L1237" s="40"/>
    </row>
    <row r="1238" spans="5:12" s="19" customFormat="1" ht="18.75" x14ac:dyDescent="0.3">
      <c r="E1238" s="41"/>
      <c r="J1238" s="39"/>
      <c r="K1238" s="39"/>
      <c r="L1238" s="40"/>
    </row>
    <row r="1239" spans="5:12" s="19" customFormat="1" ht="18.75" x14ac:dyDescent="0.3">
      <c r="E1239" s="41"/>
      <c r="J1239" s="39"/>
      <c r="K1239" s="39"/>
      <c r="L1239" s="40"/>
    </row>
    <row r="1240" spans="5:12" s="19" customFormat="1" ht="18.75" x14ac:dyDescent="0.3">
      <c r="E1240" s="41"/>
      <c r="J1240" s="39"/>
      <c r="K1240" s="39"/>
      <c r="L1240" s="40"/>
    </row>
    <row r="1241" spans="5:12" s="19" customFormat="1" ht="18.75" x14ac:dyDescent="0.3">
      <c r="E1241" s="41"/>
      <c r="J1241" s="39"/>
      <c r="K1241" s="39"/>
      <c r="L1241" s="40"/>
    </row>
    <row r="1242" spans="5:12" s="19" customFormat="1" ht="18.75" x14ac:dyDescent="0.3">
      <c r="E1242" s="41"/>
      <c r="J1242" s="39"/>
      <c r="K1242" s="39"/>
      <c r="L1242" s="40"/>
    </row>
    <row r="1243" spans="5:12" s="19" customFormat="1" ht="18.75" x14ac:dyDescent="0.3">
      <c r="E1243" s="41"/>
      <c r="J1243" s="39"/>
      <c r="K1243" s="39"/>
      <c r="L1243" s="40"/>
    </row>
    <row r="1244" spans="5:12" s="19" customFormat="1" ht="18.75" x14ac:dyDescent="0.3">
      <c r="E1244" s="41"/>
      <c r="J1244" s="39"/>
      <c r="K1244" s="39"/>
      <c r="L1244" s="40"/>
    </row>
    <row r="1245" spans="5:12" s="19" customFormat="1" ht="18.75" x14ac:dyDescent="0.3">
      <c r="E1245" s="41"/>
      <c r="J1245" s="39"/>
      <c r="K1245" s="39"/>
      <c r="L1245" s="40"/>
    </row>
    <row r="1246" spans="5:12" s="19" customFormat="1" ht="18.75" x14ac:dyDescent="0.3">
      <c r="E1246" s="41"/>
      <c r="J1246" s="39"/>
      <c r="K1246" s="39"/>
      <c r="L1246" s="40"/>
    </row>
    <row r="1247" spans="5:12" s="19" customFormat="1" ht="18.75" x14ac:dyDescent="0.3">
      <c r="E1247" s="41"/>
      <c r="J1247" s="39"/>
      <c r="K1247" s="39"/>
      <c r="L1247" s="40"/>
    </row>
    <row r="1248" spans="5:12" s="19" customFormat="1" ht="18.75" x14ac:dyDescent="0.3">
      <c r="E1248" s="41"/>
      <c r="J1248" s="39"/>
      <c r="K1248" s="39"/>
      <c r="L1248" s="40"/>
    </row>
    <row r="1249" spans="5:12" s="19" customFormat="1" ht="18.75" x14ac:dyDescent="0.3">
      <c r="E1249" s="41"/>
      <c r="J1249" s="39"/>
      <c r="K1249" s="39"/>
      <c r="L1249" s="40"/>
    </row>
    <row r="1250" spans="5:12" s="19" customFormat="1" ht="18.75" x14ac:dyDescent="0.3">
      <c r="E1250" s="41"/>
      <c r="J1250" s="39"/>
      <c r="K1250" s="39"/>
      <c r="L1250" s="40"/>
    </row>
    <row r="1251" spans="5:12" s="19" customFormat="1" ht="18.75" x14ac:dyDescent="0.3">
      <c r="E1251" s="41"/>
      <c r="J1251" s="39"/>
      <c r="K1251" s="39"/>
      <c r="L1251" s="40"/>
    </row>
    <row r="1252" spans="5:12" s="19" customFormat="1" ht="18.75" x14ac:dyDescent="0.3">
      <c r="E1252" s="41"/>
      <c r="J1252" s="39"/>
      <c r="K1252" s="39"/>
      <c r="L1252" s="40"/>
    </row>
    <row r="1253" spans="5:12" s="19" customFormat="1" ht="18.75" x14ac:dyDescent="0.3">
      <c r="E1253" s="41"/>
      <c r="J1253" s="39"/>
      <c r="K1253" s="39"/>
      <c r="L1253" s="40"/>
    </row>
    <row r="1254" spans="5:12" s="19" customFormat="1" ht="18.75" x14ac:dyDescent="0.3">
      <c r="E1254" s="41"/>
      <c r="J1254" s="39"/>
      <c r="K1254" s="39"/>
      <c r="L1254" s="40"/>
    </row>
    <row r="1255" spans="5:12" s="19" customFormat="1" ht="18.75" x14ac:dyDescent="0.3">
      <c r="E1255" s="41"/>
      <c r="J1255" s="39"/>
      <c r="K1255" s="39"/>
      <c r="L1255" s="40"/>
    </row>
    <row r="1256" spans="5:12" s="19" customFormat="1" ht="18.75" x14ac:dyDescent="0.3">
      <c r="E1256" s="41"/>
      <c r="J1256" s="39"/>
      <c r="K1256" s="39"/>
      <c r="L1256" s="40"/>
    </row>
    <row r="1257" spans="5:12" s="19" customFormat="1" ht="18.75" x14ac:dyDescent="0.3">
      <c r="E1257" s="41"/>
      <c r="J1257" s="39"/>
      <c r="K1257" s="39"/>
      <c r="L1257" s="40"/>
    </row>
    <row r="1258" spans="5:12" s="19" customFormat="1" ht="18.75" x14ac:dyDescent="0.3">
      <c r="E1258" s="41"/>
      <c r="J1258" s="39"/>
      <c r="K1258" s="39"/>
      <c r="L1258" s="40"/>
    </row>
    <row r="1259" spans="5:12" s="19" customFormat="1" ht="18.75" x14ac:dyDescent="0.3">
      <c r="E1259" s="41"/>
      <c r="J1259" s="39"/>
      <c r="K1259" s="39"/>
      <c r="L1259" s="40"/>
    </row>
    <row r="1260" spans="5:12" s="19" customFormat="1" ht="18.75" x14ac:dyDescent="0.3">
      <c r="E1260" s="41"/>
      <c r="J1260" s="39"/>
      <c r="K1260" s="39"/>
      <c r="L1260" s="40"/>
    </row>
    <row r="1261" spans="5:12" s="19" customFormat="1" ht="18.75" x14ac:dyDescent="0.3">
      <c r="E1261" s="41"/>
      <c r="J1261" s="39"/>
      <c r="K1261" s="39"/>
      <c r="L1261" s="40"/>
    </row>
    <row r="1262" spans="5:12" s="19" customFormat="1" ht="18.75" x14ac:dyDescent="0.3">
      <c r="E1262" s="41"/>
      <c r="J1262" s="39"/>
      <c r="K1262" s="39"/>
      <c r="L1262" s="40"/>
    </row>
    <row r="1263" spans="5:12" s="19" customFormat="1" ht="18.75" x14ac:dyDescent="0.3">
      <c r="E1263" s="41"/>
      <c r="J1263" s="39"/>
      <c r="K1263" s="39"/>
      <c r="L1263" s="40"/>
    </row>
    <row r="1264" spans="5:12" s="19" customFormat="1" ht="18.75" x14ac:dyDescent="0.3">
      <c r="E1264" s="41"/>
      <c r="J1264" s="39"/>
      <c r="K1264" s="39"/>
      <c r="L1264" s="40"/>
    </row>
    <row r="1265" spans="5:12" s="19" customFormat="1" ht="18.75" x14ac:dyDescent="0.3">
      <c r="E1265" s="41"/>
      <c r="J1265" s="39"/>
      <c r="K1265" s="39"/>
      <c r="L1265" s="40"/>
    </row>
    <row r="1266" spans="5:12" s="19" customFormat="1" ht="18.75" x14ac:dyDescent="0.3">
      <c r="E1266" s="41"/>
      <c r="J1266" s="39"/>
      <c r="K1266" s="39"/>
      <c r="L1266" s="40"/>
    </row>
    <row r="1267" spans="5:12" s="19" customFormat="1" ht="18.75" x14ac:dyDescent="0.3">
      <c r="E1267" s="41"/>
      <c r="J1267" s="39"/>
      <c r="K1267" s="39"/>
      <c r="L1267" s="40"/>
    </row>
    <row r="1268" spans="5:12" s="19" customFormat="1" ht="18.75" x14ac:dyDescent="0.3">
      <c r="E1268" s="41"/>
      <c r="J1268" s="39"/>
      <c r="K1268" s="39"/>
      <c r="L1268" s="40"/>
    </row>
    <row r="1269" spans="5:12" s="19" customFormat="1" ht="18.75" x14ac:dyDescent="0.3">
      <c r="E1269" s="41"/>
      <c r="J1269" s="39"/>
      <c r="K1269" s="39"/>
      <c r="L1269" s="40"/>
    </row>
    <row r="1270" spans="5:12" s="19" customFormat="1" ht="18.75" x14ac:dyDescent="0.3">
      <c r="E1270" s="41"/>
      <c r="J1270" s="39"/>
      <c r="K1270" s="39"/>
      <c r="L1270" s="40"/>
    </row>
    <row r="1271" spans="5:12" s="19" customFormat="1" ht="18.75" x14ac:dyDescent="0.3">
      <c r="E1271" s="41"/>
      <c r="J1271" s="39"/>
      <c r="K1271" s="39"/>
      <c r="L1271" s="40"/>
    </row>
    <row r="1272" spans="5:12" s="19" customFormat="1" ht="18.75" x14ac:dyDescent="0.3">
      <c r="E1272" s="41"/>
      <c r="J1272" s="39"/>
      <c r="K1272" s="39"/>
      <c r="L1272" s="40"/>
    </row>
    <row r="1273" spans="5:12" s="19" customFormat="1" ht="18.75" x14ac:dyDescent="0.3">
      <c r="E1273" s="41"/>
      <c r="J1273" s="39"/>
      <c r="K1273" s="39"/>
      <c r="L1273" s="40"/>
    </row>
    <row r="1274" spans="5:12" s="19" customFormat="1" ht="18.75" x14ac:dyDescent="0.3">
      <c r="E1274" s="41"/>
      <c r="J1274" s="39"/>
      <c r="K1274" s="39"/>
      <c r="L1274" s="40"/>
    </row>
    <row r="1275" spans="5:12" s="19" customFormat="1" ht="18.75" x14ac:dyDescent="0.3">
      <c r="E1275" s="41"/>
      <c r="J1275" s="39"/>
      <c r="K1275" s="39"/>
      <c r="L1275" s="40"/>
    </row>
    <row r="1276" spans="5:12" s="19" customFormat="1" ht="18.75" x14ac:dyDescent="0.3">
      <c r="E1276" s="41"/>
      <c r="J1276" s="39"/>
      <c r="K1276" s="39"/>
      <c r="L1276" s="40"/>
    </row>
    <row r="1277" spans="5:12" s="19" customFormat="1" ht="18.75" x14ac:dyDescent="0.3">
      <c r="E1277" s="41"/>
      <c r="J1277" s="39"/>
      <c r="K1277" s="39"/>
      <c r="L1277" s="40"/>
    </row>
    <row r="1278" spans="5:12" s="19" customFormat="1" ht="18.75" x14ac:dyDescent="0.3">
      <c r="E1278" s="41"/>
      <c r="J1278" s="39"/>
      <c r="K1278" s="39"/>
      <c r="L1278" s="40"/>
    </row>
    <row r="1279" spans="5:12" s="19" customFormat="1" ht="18.75" x14ac:dyDescent="0.3">
      <c r="E1279" s="41"/>
      <c r="J1279" s="39"/>
      <c r="K1279" s="39"/>
      <c r="L1279" s="40"/>
    </row>
    <row r="1280" spans="5:12" s="19" customFormat="1" ht="18.75" x14ac:dyDescent="0.3">
      <c r="E1280" s="41"/>
      <c r="J1280" s="39"/>
      <c r="K1280" s="39"/>
      <c r="L1280" s="40"/>
    </row>
    <row r="1281" spans="1:12" s="19" customFormat="1" ht="18.75" x14ac:dyDescent="0.3">
      <c r="E1281" s="41"/>
      <c r="J1281" s="39"/>
      <c r="K1281" s="39"/>
      <c r="L1281" s="40"/>
    </row>
    <row r="1282" spans="1:12" s="19" customFormat="1" ht="18.75" x14ac:dyDescent="0.3">
      <c r="E1282" s="41"/>
      <c r="J1282" s="39"/>
      <c r="K1282" s="39"/>
      <c r="L1282" s="40"/>
    </row>
    <row r="1283" spans="1:12" s="19" customFormat="1" ht="18.75" x14ac:dyDescent="0.3">
      <c r="E1283" s="41"/>
      <c r="J1283" s="39"/>
      <c r="K1283" s="39"/>
      <c r="L1283" s="40"/>
    </row>
    <row r="1284" spans="1:12" s="19" customFormat="1" ht="18.75" x14ac:dyDescent="0.3">
      <c r="E1284" s="41"/>
      <c r="J1284" s="39"/>
      <c r="K1284" s="39"/>
      <c r="L1284" s="40"/>
    </row>
    <row r="1285" spans="1:12" s="19" customFormat="1" ht="18.75" x14ac:dyDescent="0.3">
      <c r="E1285" s="41"/>
      <c r="J1285" s="39"/>
      <c r="K1285" s="39"/>
      <c r="L1285" s="40"/>
    </row>
    <row r="1286" spans="1:12" s="19" customFormat="1" ht="18.75" x14ac:dyDescent="0.3">
      <c r="E1286" s="41"/>
      <c r="J1286" s="39"/>
      <c r="K1286" s="39"/>
      <c r="L1286" s="40"/>
    </row>
    <row r="1287" spans="1:12" s="19" customFormat="1" ht="18.75" x14ac:dyDescent="0.3">
      <c r="E1287" s="41"/>
      <c r="J1287" s="39"/>
      <c r="K1287" s="39"/>
      <c r="L1287" s="40"/>
    </row>
    <row r="1288" spans="1:12" s="19" customFormat="1" ht="18.75" x14ac:dyDescent="0.3">
      <c r="E1288" s="41"/>
      <c r="I1288" s="1"/>
      <c r="J1288" s="1"/>
      <c r="K1288" s="39"/>
      <c r="L1288" s="40"/>
    </row>
    <row r="1289" spans="1:12" s="19" customFormat="1" ht="15.75" x14ac:dyDescent="0.25">
      <c r="E1289" s="39"/>
      <c r="F1289" s="39"/>
      <c r="K1289" s="39"/>
      <c r="L1289" s="43"/>
    </row>
    <row r="1290" spans="1:12" s="19" customFormat="1" ht="18.75" x14ac:dyDescent="0.3">
      <c r="A1290" s="1"/>
      <c r="B1290" s="1"/>
      <c r="C1290" s="1"/>
      <c r="D1290" s="1"/>
      <c r="H1290" s="41"/>
      <c r="J1290" s="39"/>
      <c r="K1290" s="39"/>
      <c r="L1290" s="40"/>
    </row>
    <row r="1291" spans="1:12" s="19" customFormat="1" ht="18.75" x14ac:dyDescent="0.3">
      <c r="E1291" s="41"/>
      <c r="J1291" s="39"/>
      <c r="K1291" s="39"/>
      <c r="L1291" s="40"/>
    </row>
    <row r="1292" spans="1:12" s="19" customFormat="1" ht="15.75" x14ac:dyDescent="0.25">
      <c r="A1292" s="39"/>
      <c r="B1292" s="39"/>
      <c r="J1292" s="39"/>
      <c r="K1292" s="39"/>
      <c r="L1292" s="40"/>
    </row>
    <row r="1293" spans="1:12" s="19" customFormat="1" ht="18.75" x14ac:dyDescent="0.3">
      <c r="D1293" s="39"/>
      <c r="E1293" s="41"/>
      <c r="J1293" s="39"/>
      <c r="K1293" s="39"/>
      <c r="L1293" s="40"/>
    </row>
    <row r="1294" spans="1:12" s="19" customFormat="1" ht="18.75" x14ac:dyDescent="0.3">
      <c r="E1294" s="41"/>
      <c r="J1294" s="39"/>
      <c r="K1294" s="39"/>
      <c r="L1294" s="40"/>
    </row>
    <row r="1295" spans="1:12" s="19" customFormat="1" ht="18.75" x14ac:dyDescent="0.3">
      <c r="E1295" s="41"/>
      <c r="I1295" s="1"/>
      <c r="J1295" s="44"/>
      <c r="K1295" s="44"/>
      <c r="L1295" s="43"/>
    </row>
    <row r="1296" spans="1:12" s="19" customFormat="1" x14ac:dyDescent="0.25">
      <c r="A1296" s="1"/>
      <c r="B1296" s="1"/>
      <c r="C1296" s="1"/>
      <c r="D1296" s="1"/>
      <c r="E1296" s="45"/>
      <c r="F1296" s="1"/>
      <c r="G1296" s="1"/>
      <c r="H1296" s="1"/>
      <c r="I1296" s="1"/>
      <c r="J1296" s="44"/>
      <c r="K1296" s="44"/>
      <c r="L1296" s="43"/>
    </row>
    <row r="1297" spans="1:12" s="19" customFormat="1" x14ac:dyDescent="0.25">
      <c r="A1297" s="1"/>
      <c r="B1297" s="1"/>
      <c r="C1297" s="1"/>
      <c r="D1297" s="1"/>
      <c r="E1297" s="45"/>
      <c r="F1297" s="1"/>
      <c r="G1297" s="1"/>
      <c r="H1297" s="1"/>
      <c r="I1297" s="1"/>
      <c r="J1297" s="44"/>
      <c r="K1297" s="44"/>
      <c r="L1297" s="43"/>
    </row>
    <row r="1298" spans="1:12" s="19" customFormat="1" x14ac:dyDescent="0.25">
      <c r="A1298" s="1"/>
      <c r="B1298" s="1"/>
      <c r="C1298" s="1"/>
      <c r="D1298" s="1"/>
      <c r="E1298" s="45"/>
      <c r="F1298" s="1"/>
      <c r="G1298" s="1"/>
      <c r="H1298" s="1"/>
      <c r="I1298" s="1"/>
      <c r="J1298" s="44"/>
      <c r="K1298" s="44"/>
      <c r="L1298" s="43"/>
    </row>
    <row r="1299" spans="1:12" s="19" customFormat="1" x14ac:dyDescent="0.25">
      <c r="A1299" s="1"/>
      <c r="B1299" s="1"/>
      <c r="C1299" s="1"/>
      <c r="D1299" s="1"/>
      <c r="E1299" s="45"/>
      <c r="F1299" s="1"/>
      <c r="G1299" s="1"/>
      <c r="H1299" s="1"/>
      <c r="I1299" s="1"/>
      <c r="J1299" s="44"/>
      <c r="K1299" s="44"/>
      <c r="L1299" s="43"/>
    </row>
    <row r="1300" spans="1:12" s="19" customFormat="1" x14ac:dyDescent="0.25">
      <c r="A1300" s="1"/>
      <c r="B1300" s="1"/>
      <c r="C1300" s="1"/>
      <c r="D1300" s="1"/>
      <c r="E1300" s="45"/>
      <c r="F1300" s="1"/>
      <c r="G1300" s="1"/>
      <c r="H1300" s="1"/>
      <c r="I1300" s="1"/>
      <c r="J1300" s="44"/>
      <c r="K1300" s="44"/>
      <c r="L1300" s="43"/>
    </row>
    <row r="1301" spans="1:12" s="19" customFormat="1" x14ac:dyDescent="0.25">
      <c r="A1301" s="1"/>
      <c r="B1301" s="1"/>
      <c r="C1301" s="1"/>
      <c r="D1301" s="1"/>
      <c r="E1301" s="45"/>
      <c r="F1301" s="1"/>
      <c r="G1301" s="1"/>
      <c r="H1301" s="1"/>
      <c r="I1301" s="1"/>
      <c r="J1301" s="44"/>
      <c r="K1301" s="44"/>
      <c r="L1301" s="43"/>
    </row>
    <row r="1302" spans="1:12" s="19" customFormat="1" x14ac:dyDescent="0.25">
      <c r="A1302" s="1"/>
      <c r="B1302" s="1"/>
      <c r="C1302" s="1"/>
      <c r="D1302" s="1"/>
      <c r="E1302" s="45"/>
      <c r="F1302" s="1"/>
      <c r="G1302" s="1"/>
      <c r="H1302" s="1"/>
      <c r="I1302" s="1"/>
      <c r="J1302" s="44"/>
      <c r="K1302" s="44"/>
      <c r="L1302" s="43"/>
    </row>
    <row r="1303" spans="1:12" s="19" customFormat="1" x14ac:dyDescent="0.25">
      <c r="A1303" s="1"/>
      <c r="B1303" s="1"/>
      <c r="C1303" s="1"/>
      <c r="D1303" s="1"/>
      <c r="E1303" s="45"/>
      <c r="F1303" s="1"/>
      <c r="G1303" s="1"/>
      <c r="H1303" s="1"/>
      <c r="I1303" s="1"/>
      <c r="J1303" s="44"/>
      <c r="K1303" s="44"/>
      <c r="L1303" s="43"/>
    </row>
    <row r="1304" spans="1:12" s="19" customFormat="1" x14ac:dyDescent="0.25">
      <c r="A1304" s="1"/>
      <c r="B1304" s="1"/>
      <c r="C1304" s="1"/>
      <c r="D1304" s="1"/>
      <c r="E1304" s="45"/>
      <c r="F1304" s="1"/>
      <c r="G1304" s="1"/>
      <c r="H1304" s="1"/>
      <c r="I1304" s="1"/>
      <c r="J1304" s="44"/>
      <c r="K1304" s="44"/>
      <c r="L1304" s="43"/>
    </row>
    <row r="1305" spans="1:12" s="19" customFormat="1" x14ac:dyDescent="0.25">
      <c r="A1305" s="1"/>
      <c r="B1305" s="1"/>
      <c r="C1305" s="1"/>
      <c r="D1305" s="1"/>
      <c r="E1305" s="45"/>
      <c r="F1305" s="1"/>
      <c r="G1305" s="1"/>
      <c r="H1305" s="1"/>
      <c r="I1305" s="1"/>
      <c r="J1305" s="44"/>
      <c r="K1305" s="44"/>
      <c r="L1305" s="43"/>
    </row>
    <row r="1306" spans="1:12" s="19" customFormat="1" x14ac:dyDescent="0.25">
      <c r="A1306" s="1"/>
      <c r="B1306" s="1"/>
      <c r="C1306" s="1"/>
      <c r="D1306" s="1"/>
      <c r="E1306" s="45"/>
      <c r="F1306" s="1"/>
      <c r="G1306" s="1"/>
      <c r="H1306" s="1"/>
      <c r="I1306" s="1"/>
      <c r="J1306" s="44"/>
      <c r="K1306" s="44"/>
      <c r="L1306" s="43"/>
    </row>
    <row r="1307" spans="1:12" s="19" customFormat="1" x14ac:dyDescent="0.25">
      <c r="A1307" s="1"/>
      <c r="B1307" s="1"/>
      <c r="C1307" s="1"/>
      <c r="D1307" s="1"/>
      <c r="E1307" s="45"/>
      <c r="F1307" s="1"/>
      <c r="G1307" s="1"/>
      <c r="H1307" s="1"/>
      <c r="I1307" s="1"/>
      <c r="J1307" s="44"/>
      <c r="K1307" s="44"/>
      <c r="L1307" s="43"/>
    </row>
    <row r="1308" spans="1:12" s="19" customFormat="1" x14ac:dyDescent="0.25">
      <c r="A1308" s="1"/>
      <c r="B1308" s="1"/>
      <c r="C1308" s="1"/>
      <c r="D1308" s="1"/>
      <c r="E1308" s="45"/>
      <c r="F1308" s="1"/>
      <c r="G1308" s="1"/>
      <c r="H1308" s="1"/>
      <c r="I1308" s="1"/>
      <c r="J1308" s="44"/>
      <c r="K1308" s="44"/>
      <c r="L1308" s="43"/>
    </row>
    <row r="1309" spans="1:12" s="19" customFormat="1" x14ac:dyDescent="0.25">
      <c r="A1309" s="1"/>
      <c r="B1309" s="1"/>
      <c r="C1309" s="1"/>
      <c r="D1309" s="1"/>
      <c r="E1309" s="45"/>
      <c r="F1309" s="1"/>
      <c r="G1309" s="1"/>
      <c r="H1309" s="1"/>
      <c r="I1309" s="1"/>
      <c r="J1309" s="44"/>
      <c r="K1309" s="44"/>
      <c r="L1309" s="43"/>
    </row>
    <row r="1310" spans="1:12" s="39" customFormat="1" x14ac:dyDescent="0.25">
      <c r="A1310" s="1"/>
      <c r="B1310" s="1"/>
      <c r="C1310" s="1"/>
      <c r="D1310" s="1"/>
      <c r="E1310" s="45"/>
      <c r="F1310" s="1"/>
      <c r="G1310" s="1"/>
      <c r="H1310" s="1"/>
      <c r="I1310" s="1"/>
      <c r="J1310" s="44"/>
      <c r="K1310" s="44"/>
      <c r="L1310" s="43"/>
    </row>
    <row r="1311" spans="1:12" s="19" customFormat="1" x14ac:dyDescent="0.25">
      <c r="A1311" s="1"/>
      <c r="B1311" s="1"/>
      <c r="C1311" s="1"/>
      <c r="D1311" s="1"/>
      <c r="E1311" s="45"/>
      <c r="F1311" s="1"/>
      <c r="G1311" s="1"/>
      <c r="H1311" s="1"/>
      <c r="I1311" s="1"/>
      <c r="J1311" s="44"/>
      <c r="K1311" s="44"/>
      <c r="L1311" s="43"/>
    </row>
    <row r="1312" spans="1:12" s="19" customFormat="1" x14ac:dyDescent="0.25">
      <c r="A1312" s="1"/>
      <c r="B1312" s="1"/>
      <c r="C1312" s="1"/>
      <c r="D1312" s="1"/>
      <c r="E1312" s="45"/>
      <c r="F1312" s="1"/>
      <c r="G1312" s="1"/>
      <c r="H1312" s="1"/>
      <c r="I1312" s="1"/>
      <c r="J1312" s="44"/>
      <c r="K1312" s="44"/>
      <c r="L1312" s="43"/>
    </row>
  </sheetData>
  <mergeCells count="119">
    <mergeCell ref="A102:H102"/>
    <mergeCell ref="A90:H90"/>
    <mergeCell ref="A91:L91"/>
    <mergeCell ref="A92:H92"/>
    <mergeCell ref="A101:H101"/>
    <mergeCell ref="A1:L1"/>
    <mergeCell ref="A2:L2"/>
    <mergeCell ref="A3:L3"/>
    <mergeCell ref="K4:L4"/>
    <mergeCell ref="A5:H6"/>
    <mergeCell ref="I5:I6"/>
    <mergeCell ref="J5:J6"/>
    <mergeCell ref="K5:K6"/>
    <mergeCell ref="L5:L6"/>
    <mergeCell ref="A99:H99"/>
    <mergeCell ref="A100:H100"/>
    <mergeCell ref="A108:H108"/>
    <mergeCell ref="A109:H109"/>
    <mergeCell ref="A114:H114"/>
    <mergeCell ref="A115:H115"/>
    <mergeCell ref="A116:H116"/>
    <mergeCell ref="A117:H117"/>
    <mergeCell ref="A118:H118"/>
    <mergeCell ref="A119:H119"/>
    <mergeCell ref="A103:H103"/>
    <mergeCell ref="A104:H104"/>
    <mergeCell ref="A105:H105"/>
    <mergeCell ref="A106:H106"/>
    <mergeCell ref="A107:H107"/>
    <mergeCell ref="A135:H135"/>
    <mergeCell ref="A136:H136"/>
    <mergeCell ref="A137:H137"/>
    <mergeCell ref="A138:H138"/>
    <mergeCell ref="A139:H139"/>
    <mergeCell ref="A110:H110"/>
    <mergeCell ref="A111:H111"/>
    <mergeCell ref="A112:H112"/>
    <mergeCell ref="A113:H113"/>
    <mergeCell ref="A132:H132"/>
    <mergeCell ref="A133:H133"/>
    <mergeCell ref="A130:H130"/>
    <mergeCell ref="A131:H131"/>
    <mergeCell ref="A124:G124"/>
    <mergeCell ref="A134:H134"/>
    <mergeCell ref="A123:H123"/>
    <mergeCell ref="A125:H125"/>
    <mergeCell ref="A126:H126"/>
    <mergeCell ref="A127:H127"/>
    <mergeCell ref="A128:H128"/>
    <mergeCell ref="A129:H129"/>
    <mergeCell ref="A120:H120"/>
    <mergeCell ref="A121:H121"/>
    <mergeCell ref="A122:H122"/>
    <mergeCell ref="A149:H149"/>
    <mergeCell ref="A156:H156"/>
    <mergeCell ref="A157:H157"/>
    <mergeCell ref="A158:H158"/>
    <mergeCell ref="A159:H159"/>
    <mergeCell ref="A140:H140"/>
    <mergeCell ref="A141:H141"/>
    <mergeCell ref="A142:H142"/>
    <mergeCell ref="A143:H143"/>
    <mergeCell ref="A144:H144"/>
    <mergeCell ref="A145:H145"/>
    <mergeCell ref="A191:H191"/>
    <mergeCell ref="A192:H192"/>
    <mergeCell ref="A183:H183"/>
    <mergeCell ref="A174:H174"/>
    <mergeCell ref="A176:H176"/>
    <mergeCell ref="A177:H177"/>
    <mergeCell ref="A166:H166"/>
    <mergeCell ref="A167:H167"/>
    <mergeCell ref="A168:H168"/>
    <mergeCell ref="A169:H169"/>
    <mergeCell ref="A170:H170"/>
    <mergeCell ref="A171:H171"/>
    <mergeCell ref="A172:H172"/>
    <mergeCell ref="A173:H173"/>
    <mergeCell ref="A186:H186"/>
    <mergeCell ref="A190:H190"/>
    <mergeCell ref="A185:H185"/>
    <mergeCell ref="A187:H187"/>
    <mergeCell ref="A188:H188"/>
    <mergeCell ref="A189:H189"/>
    <mergeCell ref="A178:H178"/>
    <mergeCell ref="A180:H180"/>
    <mergeCell ref="A201:H201"/>
    <mergeCell ref="A202:H202"/>
    <mergeCell ref="A194:H194"/>
    <mergeCell ref="A195:H195"/>
    <mergeCell ref="A196:H196"/>
    <mergeCell ref="A197:H197"/>
    <mergeCell ref="A198:H198"/>
    <mergeCell ref="A200:H200"/>
    <mergeCell ref="A193:H193"/>
    <mergeCell ref="A93:H93"/>
    <mergeCell ref="A94:H94"/>
    <mergeCell ref="A95:H95"/>
    <mergeCell ref="A96:H96"/>
    <mergeCell ref="A97:H97"/>
    <mergeCell ref="A98:H98"/>
    <mergeCell ref="A181:H181"/>
    <mergeCell ref="A182:H182"/>
    <mergeCell ref="A184:H184"/>
    <mergeCell ref="A162:H162"/>
    <mergeCell ref="A163:H163"/>
    <mergeCell ref="A164:H164"/>
    <mergeCell ref="A165:H165"/>
    <mergeCell ref="A146:H146"/>
    <mergeCell ref="A147:H147"/>
    <mergeCell ref="A160:H160"/>
    <mergeCell ref="A161:H161"/>
    <mergeCell ref="A150:H150"/>
    <mergeCell ref="A151:H151"/>
    <mergeCell ref="A152:H152"/>
    <mergeCell ref="A153:H153"/>
    <mergeCell ref="A154:H154"/>
    <mergeCell ref="A155:H155"/>
    <mergeCell ref="A148:H148"/>
  </mergeCells>
  <phoneticPr fontId="32" type="noConversion"/>
  <pageMargins left="0.75" right="0.75" top="0.42" bottom="0.41" header="0.5" footer="0.5"/>
  <pageSetup paperSize="9" scale="5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Shepeleva</dc:creator>
  <cp:lastModifiedBy>Назмутдинов</cp:lastModifiedBy>
  <cp:lastPrinted>2025-04-01T07:47:14Z</cp:lastPrinted>
  <dcterms:created xsi:type="dcterms:W3CDTF">2023-04-12T07:13:25Z</dcterms:created>
  <dcterms:modified xsi:type="dcterms:W3CDTF">2025-04-09T02:53:01Z</dcterms:modified>
</cp:coreProperties>
</file>